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JUNIO  2026\"/>
    </mc:Choice>
  </mc:AlternateContent>
  <xr:revisionPtr revIDLastSave="0" documentId="13_ncr:1_{D6C28767-F5EF-4D07-A513-4451A4E9C7B8}" xr6:coauthVersionLast="47" xr6:coauthVersionMax="47" xr10:uidLastSave="{00000000-0000-0000-0000-000000000000}"/>
  <bookViews>
    <workbookView xWindow="-120" yWindow="-120" windowWidth="29040" windowHeight="15720" tabRatio="905" firstSheet="8" activeTab="18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</externalReferences>
  <definedNames>
    <definedName name="_xlnm.Print_Area" localSheetId="7">DOCUMENTACION!$A$1:$E$40</definedName>
    <definedName name="_xlnm.Print_Area" localSheetId="6">'ESTADO DE EBRIEDAD'!$A$1:$I$80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35" l="1"/>
  <c r="C20" i="38"/>
  <c r="B20" i="38"/>
  <c r="C18" i="37"/>
  <c r="B18" i="37"/>
  <c r="B18" i="39"/>
  <c r="B17" i="36"/>
  <c r="H27" i="10"/>
  <c r="G27" i="10"/>
  <c r="F27" i="10"/>
  <c r="E27" i="10"/>
  <c r="D27" i="10"/>
  <c r="C27" i="10"/>
  <c r="H25" i="10"/>
  <c r="H24" i="10"/>
  <c r="H23" i="10"/>
  <c r="H22" i="10"/>
  <c r="H21" i="10"/>
  <c r="H20" i="10"/>
  <c r="H17" i="10"/>
  <c r="G17" i="10"/>
  <c r="F17" i="10"/>
  <c r="E17" i="10"/>
  <c r="D17" i="10"/>
  <c r="C17" i="10"/>
  <c r="H15" i="10"/>
  <c r="H14" i="10"/>
  <c r="H13" i="10"/>
  <c r="H12" i="10"/>
  <c r="H11" i="10"/>
  <c r="H16" i="34"/>
  <c r="G16" i="34"/>
  <c r="F16" i="34"/>
  <c r="E16" i="34"/>
  <c r="D16" i="34"/>
  <c r="H15" i="34"/>
  <c r="H13" i="34"/>
  <c r="C17" i="8"/>
  <c r="B17" i="8"/>
  <c r="D19" i="6"/>
  <c r="C25" i="9"/>
  <c r="C37" i="15"/>
  <c r="C28" i="15"/>
  <c r="C64" i="18"/>
  <c r="D39" i="18"/>
  <c r="C39" i="18"/>
  <c r="F40" i="13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G39" i="14"/>
  <c r="F39" i="14"/>
  <c r="E39" i="14"/>
  <c r="D39" i="14"/>
  <c r="C39" i="14"/>
  <c r="G37" i="14"/>
  <c r="F37" i="14"/>
  <c r="E37" i="14"/>
  <c r="D37" i="14"/>
  <c r="C37" i="14"/>
  <c r="G35" i="14"/>
  <c r="G34" i="14"/>
  <c r="G33" i="14"/>
  <c r="G32" i="14"/>
  <c r="G30" i="14"/>
  <c r="F30" i="14"/>
  <c r="E30" i="14"/>
  <c r="D30" i="14"/>
  <c r="C30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D19" i="5"/>
  <c r="C19" i="5"/>
  <c r="D18" i="3"/>
  <c r="C18" i="3"/>
  <c r="D21" i="2"/>
  <c r="C21" i="2"/>
  <c r="D19" i="1"/>
  <c r="C19" i="1"/>
</calcChain>
</file>

<file path=xl/sharedStrings.xml><?xml version="1.0" encoding="utf-8"?>
<sst xmlns="http://schemas.openxmlformats.org/spreadsheetml/2006/main" count="322" uniqueCount="193">
  <si>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</si>
  <si>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</si>
  <si>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</si>
  <si>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</si>
  <si>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</si>
  <si>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</si>
  <si>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</si>
  <si>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</si>
  <si>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</si>
  <si>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</si>
  <si>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</si>
  <si>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</si>
  <si>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</si>
  <si>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</si>
  <si>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</si>
  <si>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</si>
  <si>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</si>
  <si>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</si>
  <si>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</si>
  <si>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</si>
  <si>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</si>
  <si>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</si>
  <si>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</si>
  <si>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</si>
  <si>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</si>
  <si>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</si>
  <si>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</si>
  <si>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</si>
  <si>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</si>
  <si>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</si>
  <si>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</si>
  <si>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</si>
  <si>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</si>
  <si>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</si>
  <si>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</si>
  <si>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</si>
  <si>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</si>
  <si>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</si>
  <si>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</si>
  <si>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</si>
  <si>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</si>
  <si>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</si>
  <si>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</si>
  <si>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</si>
  <si>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</si>
  <si>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</si>
  <si>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</si>
  <si>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</si>
  <si>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</si>
  <si>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</si>
  <si>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</si>
  <si>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</si>
  <si>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</si>
  <si>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</si>
  <si>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</si>
  <si>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</si>
  <si>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</si>
  <si>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</si>
  <si>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</si>
  <si>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</si>
  <si>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</si>
  <si>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</si>
  <si>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</si>
  <si>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</si>
  <si>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</si>
  <si>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</si>
  <si>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</si>
  <si>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</si>
  <si>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</si>
  <si>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</si>
  <si>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</si>
  <si>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</si>
  <si>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</si>
  <si>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</si>
  <si>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</si>
  <si>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</si>
  <si>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</si>
  <si>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</si>
  <si>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</si>
  <si>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</si>
  <si>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</si>
  <si>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</si>
  <si>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</si>
  <si>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</si>
  <si>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</si>
  <si>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</si>
  <si>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</si>
  <si>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</si>
  <si>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</si>
  <si>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</si>
  <si>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</si>
  <si>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</si>
  <si>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</si>
  <si>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</si>
  <si>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</si>
  <si>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</si>
  <si>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</si>
  <si>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</si>
  <si>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</si>
  <si>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</si>
  <si>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</si>
  <si>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</si>
  <si>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</si>
  <si>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</si>
  <si>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</si>
  <si>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</si>
  <si>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</si>
  <si>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</si>
  <si>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</si>
  <si>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</si>
  <si>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</si>
  <si>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</si>
  <si>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</si>
  <si>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</si>
  <si>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</si>
  <si>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</si>
  <si>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</si>
  <si>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</si>
  <si>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</si>
  <si>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</si>
  <si>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</si>
  <si>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</si>
  <si>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</si>
  <si>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</si>
  <si>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</si>
  <si>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</si>
  <si>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</si>
  <si>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</si>
  <si>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</si>
  <si>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</si>
  <si>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</si>
  <si>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</si>
  <si>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</si>
  <si>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</si>
  <si>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TRABAJO A LA COMUNIDAD</t>
  </si>
  <si>
    <t>JUEZ CÍVICO</t>
  </si>
  <si>
    <t>GRUAS 2025</t>
  </si>
  <si>
    <t>JUZGADO COLEGIADO</t>
  </si>
  <si>
    <t>PROCEDIMIENTOS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</si>
  <si>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</si>
  <si>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</si>
  <si>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</si>
  <si>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</si>
  <si>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</si>
  <si>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</si>
  <si>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</si>
  <si>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</si>
  <si>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</si>
  <si>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</si>
  <si>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</si>
  <si>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</si>
  <si>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</si>
  <si>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</si>
  <si>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</si>
  <si>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JUN /25</t>
  </si>
  <si>
    <t>DE JUNIO</t>
  </si>
  <si>
    <t>JUN / 25</t>
  </si>
  <si>
    <t>GIRO INDEPENDENCIA</t>
  </si>
  <si>
    <t>PROCED. IRREGULAR</t>
  </si>
  <si>
    <t>ATN, PROCEDIMIENTOS</t>
  </si>
  <si>
    <t>JUN/26</t>
  </si>
  <si>
    <t>GRUAS 2026</t>
  </si>
  <si>
    <t>JUNIO 2026</t>
  </si>
  <si>
    <t>JUN /26</t>
  </si>
  <si>
    <t>jun-26</t>
  </si>
  <si>
    <t>CERTIFICADOS / 26</t>
  </si>
  <si>
    <t>DPI</t>
  </si>
  <si>
    <t>CALZ. ANTONIO DE JUAMBELZ Y AV. PRESIDENTE CARRANZA</t>
  </si>
  <si>
    <t>BLVD. CONSTITUCIÓN Y  C. RODRÍGUEZ</t>
  </si>
  <si>
    <t>BLVD. TORREÓN MATAMOROS Y CALZ. DIVISIÓN DEL NORTE</t>
  </si>
  <si>
    <t>BLVD. INDEPENDENCIA Y CALZ. COLON</t>
  </si>
  <si>
    <t>BLVD. INDEPENDENCIA Y C. RIO SUCHIATE</t>
  </si>
  <si>
    <t>BLVD. REVOLUCIÓN Y CALZ. ANTONIO DE JUAMBELZ</t>
  </si>
  <si>
    <t>CALZ. QUETZALCOATL Y CALZ. JUAN FCO. EALY ORTIZ</t>
  </si>
  <si>
    <t>BLVD. INDEPENDENCIA Y C. RIO AMAZONAS</t>
  </si>
  <si>
    <t>BLVD. REVOLUCIÓN Y C. IGNACIO COMONFORT</t>
  </si>
  <si>
    <t>PERIFERICO RAÚL LÓPEZ SÁNCHEZ Y BLVD. INDEPENDENCIA</t>
  </si>
  <si>
    <t>PERIFERICO RAÚL LÓPEZ SÁNCHEZ Y CARRET. TORREÓN SAN PEDRO</t>
  </si>
  <si>
    <t>PERIFERICO RAÚL LÓPEZ SÁNCHEZ Y BLVD. DE LA NOGALERA</t>
  </si>
  <si>
    <t>PERIFERICO RAÚL LÓPEZ SÁNCHEZ  SOBRE PUENTE AV BRAVO</t>
  </si>
  <si>
    <t>PERIFERICO RAÚL LÓPEZ SÁNCHEZ Y PROLONG. ALLENDE</t>
  </si>
  <si>
    <t>PERIFERICO RAÚL LÓPEZ SÁNCHEZ Y AV. PROLONG. BRAVO OTE</t>
  </si>
  <si>
    <t>PERIFERICO RAÚL LÓPEZ SÁNCHEZ  FTE A GALERIAS</t>
  </si>
  <si>
    <t>PERIFERICO RAÚL LÓPEZ SÁNCHEZ FTE AL TIANGUIS DEL AUTO</t>
  </si>
  <si>
    <t>PERIFERICO RAÚL LÓPEZ SÁNCHEZ  Y C. DE LA PERLA  FRACC. VILLA FLORIDA</t>
  </si>
  <si>
    <t>PERIFERICO RAÚL LÓPEZ SÁNCHEZ Y C. PASEO DEL ALGODÓN</t>
  </si>
  <si>
    <t>PERIFERICO RAÚL LÓPEZ SÁNCHEZ Y C. JUAN PABLO II</t>
  </si>
  <si>
    <t>PERIFERICO RAÚL LÓPEZ SÁNCHEZ Y C. INSTITUTO POLITECNICO NACIONAL</t>
  </si>
  <si>
    <t xml:space="preserve">PERIFERICO RAÚL LÓPEZ SÁNCHEZ Y C. DE LA VENDIMIA </t>
  </si>
  <si>
    <t>15</t>
  </si>
  <si>
    <t>Hombre Mayor de Edad</t>
  </si>
  <si>
    <t>Mujer Mayor de Edad</t>
  </si>
  <si>
    <t>TRANSITO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</si>
</sst>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6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" applyFont="1"/>
    <xf numFmtId="0" fontId="19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20" fillId="0" borderId="0" xfId="2" applyFont="1"/>
    <xf numFmtId="0" fontId="25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10" xfId="0" quotePrefix="1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 wrapText="1"/>
    </xf>
    <xf numFmtId="49" fontId="38" fillId="0" borderId="8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vertical="center" wrapText="1"/>
    </xf>
    <xf numFmtId="0" fontId="33" fillId="0" borderId="45" xfId="0" applyFont="1" applyFill="1" applyBorder="1" applyAlignment="1">
      <alignment horizontal="center" vertical="center"/>
    </xf>
    <xf numFmtId="0" fontId="35" fillId="0" borderId="3" xfId="2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7" fillId="0" borderId="10" xfId="2" applyFont="1" applyFill="1" applyBorder="1" applyAlignment="1">
      <alignment vertical="center" wrapText="1"/>
    </xf>
    <xf numFmtId="0" fontId="33" fillId="0" borderId="46" xfId="0" applyFont="1" applyFill="1" applyBorder="1" applyAlignment="1">
      <alignment horizontal="center" vertical="center"/>
    </xf>
    <xf numFmtId="0" fontId="35" fillId="0" borderId="13" xfId="2" applyFont="1" applyFill="1" applyBorder="1" applyAlignment="1">
      <alignment horizontal="center" vertical="center"/>
    </xf>
    <xf numFmtId="0" fontId="39" fillId="0" borderId="15" xfId="2" applyFont="1" applyFill="1" applyBorder="1" applyAlignment="1">
      <alignment vertical="center" wrapText="1"/>
    </xf>
    <xf numFmtId="0" fontId="35" fillId="0" borderId="24" xfId="0" applyFont="1" applyFill="1" applyBorder="1" applyAlignment="1">
      <alignment horizontal="center"/>
    </xf>
    <xf numFmtId="0" fontId="35" fillId="0" borderId="15" xfId="2" applyFont="1" applyFill="1" applyBorder="1" applyAlignment="1">
      <alignment horizontal="center" vertical="center"/>
    </xf>
    <xf numFmtId="0" fontId="39" fillId="0" borderId="56" xfId="2" applyFont="1" applyFill="1" applyBorder="1" applyAlignment="1">
      <alignment vertical="center" wrapText="1"/>
    </xf>
    <xf numFmtId="0" fontId="35" fillId="0" borderId="50" xfId="2" applyFont="1" applyFill="1" applyBorder="1" applyAlignment="1">
      <alignment horizontal="center" vertical="center"/>
    </xf>
    <xf numFmtId="0" fontId="35" fillId="0" borderId="60" xfId="2" applyFont="1" applyFill="1" applyBorder="1" applyAlignment="1">
      <alignment horizontal="center" vertical="center"/>
    </xf>
    <xf numFmtId="0" fontId="37" fillId="0" borderId="7" xfId="2" applyFont="1" applyFill="1" applyBorder="1" applyAlignment="1">
      <alignment horizontal="center" vertical="center"/>
    </xf>
    <xf numFmtId="0" fontId="40" fillId="0" borderId="20" xfId="2" applyFont="1" applyFill="1" applyBorder="1" applyAlignment="1">
      <alignment horizontal="center" vertical="center"/>
    </xf>
    <xf numFmtId="0" fontId="40" fillId="0" borderId="3" xfId="2" applyFont="1" applyFill="1" applyBorder="1" applyAlignment="1">
      <alignment horizontal="center" vertical="center"/>
    </xf>
    <xf numFmtId="0" fontId="37" fillId="0" borderId="5" xfId="2" applyFont="1" applyFill="1" applyBorder="1" applyAlignment="1">
      <alignment vertical="center" wrapText="1"/>
    </xf>
    <xf numFmtId="0" fontId="39" fillId="0" borderId="0" xfId="2" applyFont="1" applyFill="1" applyAlignment="1">
      <alignment horizontal="center" vertical="center"/>
    </xf>
    <xf numFmtId="0" fontId="40" fillId="0" borderId="0" xfId="2" applyFont="1" applyFill="1" applyAlignment="1">
      <alignment horizontal="center" vertical="center"/>
    </xf>
    <xf numFmtId="0" fontId="39" fillId="0" borderId="10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8" fillId="0" borderId="0" xfId="2" applyFont="1" applyFill="1"/>
    <xf numFmtId="0" fontId="35" fillId="0" borderId="20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31" fillId="0" borderId="0" xfId="2" applyFont="1" applyAlignment="1">
      <alignment vertical="center" wrapText="1"/>
    </xf>
    <xf numFmtId="0" fontId="36" fillId="0" borderId="39" xfId="2" applyFont="1" applyFill="1" applyBorder="1" applyAlignment="1">
      <alignment horizontal="center" vertical="center" wrapText="1"/>
    </xf>
    <xf numFmtId="3" fontId="32" fillId="0" borderId="8" xfId="2" applyNumberFormat="1" applyFont="1" applyFill="1" applyBorder="1" applyAlignment="1">
      <alignment horizontal="center" vertical="center"/>
    </xf>
    <xf numFmtId="3" fontId="32" fillId="0" borderId="2" xfId="2" applyNumberFormat="1" applyFont="1" applyFill="1" applyBorder="1" applyAlignment="1">
      <alignment horizontal="center" vertical="center"/>
    </xf>
    <xf numFmtId="0" fontId="32" fillId="0" borderId="5" xfId="2" applyFont="1" applyFill="1" applyBorder="1" applyAlignment="1">
      <alignment horizontal="left" vertical="center" wrapText="1"/>
    </xf>
    <xf numFmtId="3" fontId="32" fillId="0" borderId="5" xfId="2" applyNumberFormat="1" applyFont="1" applyFill="1" applyBorder="1" applyAlignment="1">
      <alignment horizontal="center" vertical="center"/>
    </xf>
    <xf numFmtId="0" fontId="32" fillId="0" borderId="37" xfId="2" applyFont="1" applyFill="1" applyBorder="1" applyAlignment="1">
      <alignment horizontal="left" vertical="center" wrapText="1"/>
    </xf>
    <xf numFmtId="3" fontId="32" fillId="0" borderId="37" xfId="2" applyNumberFormat="1" applyFont="1" applyFill="1" applyBorder="1" applyAlignment="1">
      <alignment horizontal="center" vertical="center"/>
    </xf>
    <xf numFmtId="3" fontId="32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29" fillId="0" borderId="0" xfId="2" applyFont="1" applyAlignment="1">
      <alignment vertical="center"/>
    </xf>
    <xf numFmtId="0" fontId="32" fillId="0" borderId="7" xfId="2" applyFont="1" applyFill="1" applyBorder="1" applyAlignment="1">
      <alignment horizontal="center" vertical="center"/>
    </xf>
    <xf numFmtId="17" fontId="32" fillId="0" borderId="12" xfId="0" applyNumberFormat="1" applyFont="1" applyFill="1" applyBorder="1" applyAlignment="1">
      <alignment horizontal="center" vertical="center"/>
    </xf>
    <xf numFmtId="0" fontId="39" fillId="0" borderId="6" xfId="2" applyFont="1" applyFill="1" applyBorder="1" applyAlignment="1">
      <alignment horizontal="center" vertical="center" wrapText="1"/>
    </xf>
    <xf numFmtId="0" fontId="37" fillId="0" borderId="0" xfId="2" applyFont="1" applyFill="1" applyAlignment="1">
      <alignment horizontal="center" vertical="center"/>
    </xf>
    <xf numFmtId="0" fontId="40" fillId="0" borderId="6" xfId="2" applyFont="1" applyFill="1" applyBorder="1" applyAlignment="1">
      <alignment horizontal="center" vertical="center" wrapText="1"/>
    </xf>
    <xf numFmtId="0" fontId="32" fillId="0" borderId="0" xfId="2" applyFont="1"/>
    <xf numFmtId="0" fontId="37" fillId="0" borderId="17" xfId="2" applyFont="1" applyBorder="1"/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/>
    <xf numFmtId="0" fontId="37" fillId="0" borderId="4" xfId="2" applyFont="1" applyBorder="1" applyAlignment="1">
      <alignment horizontal="center" vertical="center"/>
    </xf>
    <xf numFmtId="0" fontId="37" fillId="0" borderId="22" xfId="2" applyFont="1" applyBorder="1"/>
    <xf numFmtId="0" fontId="37" fillId="0" borderId="23" xfId="2" applyFont="1" applyBorder="1" applyAlignment="1">
      <alignment horizontal="center" vertical="center"/>
    </xf>
    <xf numFmtId="0" fontId="37" fillId="0" borderId="0" xfId="2" applyFont="1"/>
    <xf numFmtId="0" fontId="39" fillId="0" borderId="0" xfId="2" applyFont="1" applyAlignment="1">
      <alignment horizontal="center" vertical="center"/>
    </xf>
    <xf numFmtId="0" fontId="39" fillId="0" borderId="17" xfId="2" applyFont="1" applyBorder="1" applyAlignment="1">
      <alignment horizontal="center" vertical="center"/>
    </xf>
    <xf numFmtId="0" fontId="39" fillId="0" borderId="19" xfId="2" applyFont="1" applyBorder="1" applyAlignment="1">
      <alignment horizontal="center" vertical="center"/>
    </xf>
    <xf numFmtId="0" fontId="39" fillId="0" borderId="20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39" fillId="0" borderId="22" xfId="2" applyFont="1" applyBorder="1" applyAlignment="1">
      <alignment horizontal="center" vertical="center"/>
    </xf>
    <xf numFmtId="0" fontId="39" fillId="0" borderId="23" xfId="2" applyFont="1" applyBorder="1" applyAlignment="1">
      <alignment horizontal="center" vertical="center"/>
    </xf>
    <xf numFmtId="0" fontId="39" fillId="0" borderId="0" xfId="2" applyFont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horizontal="center" vertical="center"/>
    </xf>
    <xf numFmtId="0" fontId="40" fillId="0" borderId="11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6" xfId="0" quotePrefix="1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0" applyFont="1" applyFill="1" applyAlignment="1">
      <alignment horizontal="center" vertical="center"/>
    </xf>
    <xf numFmtId="0" fontId="44" fillId="0" borderId="38" xfId="0" applyFont="1" applyFill="1" applyBorder="1" applyAlignment="1">
      <alignment horizontal="center" vertical="center" wrapText="1"/>
    </xf>
    <xf numFmtId="0" fontId="44" fillId="0" borderId="39" xfId="0" applyFont="1" applyFill="1" applyBorder="1" applyAlignment="1">
      <alignment horizontal="center" vertical="center" wrapText="1"/>
    </xf>
    <xf numFmtId="0" fontId="44" fillId="0" borderId="40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3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39" fillId="0" borderId="21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Alignment="1">
      <alignment horizontal="center" vertical="center"/>
    </xf>
    <xf numFmtId="0" fontId="18" fillId="0" borderId="0" xfId="2" applyFont="1" applyFill="1" applyBorder="1"/>
    <xf numFmtId="0" fontId="18" fillId="0" borderId="0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36" fillId="0" borderId="66" xfId="2" applyFont="1" applyFill="1" applyBorder="1" applyAlignment="1">
      <alignment horizontal="center" vertical="center" wrapText="1"/>
    </xf>
    <xf numFmtId="0" fontId="36" fillId="0" borderId="67" xfId="2" applyFont="1" applyFill="1" applyBorder="1" applyAlignment="1">
      <alignment horizontal="center" vertical="center" wrapText="1"/>
    </xf>
    <xf numFmtId="0" fontId="32" fillId="0" borderId="7" xfId="2" applyFont="1" applyFill="1" applyBorder="1" applyAlignment="1">
      <alignment horizontal="left" vertical="center" wrapText="1"/>
    </xf>
    <xf numFmtId="3" fontId="32" fillId="0" borderId="12" xfId="2" applyNumberFormat="1" applyFont="1" applyFill="1" applyBorder="1" applyAlignment="1">
      <alignment horizontal="center" vertical="center"/>
    </xf>
    <xf numFmtId="0" fontId="32" fillId="0" borderId="6" xfId="2" applyFont="1" applyFill="1" applyBorder="1" applyAlignment="1">
      <alignment horizontal="left" vertical="center" wrapText="1"/>
    </xf>
    <xf numFmtId="3" fontId="41" fillId="0" borderId="3" xfId="2" applyNumberFormat="1" applyFont="1" applyFill="1" applyBorder="1" applyAlignment="1">
      <alignment horizontal="center" vertical="center"/>
    </xf>
    <xf numFmtId="3" fontId="32" fillId="0" borderId="3" xfId="2" applyNumberFormat="1" applyFont="1" applyFill="1" applyBorder="1" applyAlignment="1">
      <alignment horizontal="center" vertical="center"/>
    </xf>
    <xf numFmtId="0" fontId="34" fillId="0" borderId="65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left" vertical="center" wrapText="1"/>
    </xf>
    <xf numFmtId="3" fontId="32" fillId="0" borderId="0" xfId="2" applyNumberFormat="1" applyFont="1" applyFill="1" applyBorder="1" applyAlignment="1">
      <alignment horizontal="center" vertical="center"/>
    </xf>
    <xf numFmtId="0" fontId="34" fillId="0" borderId="54" xfId="2" applyFont="1" applyFill="1" applyBorder="1" applyAlignment="1">
      <alignment horizontal="left" vertical="center" wrapText="1"/>
    </xf>
    <xf numFmtId="0" fontId="32" fillId="0" borderId="2" xfId="2" applyFont="1" applyFill="1" applyBorder="1" applyAlignment="1">
      <alignment horizontal="center" vertical="center" wrapText="1"/>
    </xf>
    <xf numFmtId="3" fontId="36" fillId="0" borderId="3" xfId="2" applyNumberFormat="1" applyFont="1" applyFill="1" applyBorder="1" applyAlignment="1">
      <alignment horizontal="center" vertical="center"/>
    </xf>
    <xf numFmtId="20" fontId="32" fillId="0" borderId="2" xfId="2" applyNumberFormat="1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3" fontId="34" fillId="0" borderId="43" xfId="2" applyNumberFormat="1" applyFont="1" applyFill="1" applyBorder="1" applyAlignment="1">
      <alignment horizontal="center" vertical="center"/>
    </xf>
    <xf numFmtId="0" fontId="34" fillId="0" borderId="41" xfId="2" applyFont="1" applyFill="1" applyBorder="1" applyAlignment="1">
      <alignment horizontal="center" vertical="center" wrapText="1"/>
    </xf>
    <xf numFmtId="0" fontId="32" fillId="0" borderId="36" xfId="2" applyFont="1" applyFill="1" applyBorder="1" applyAlignment="1">
      <alignment horizontal="center" vertical="center" wrapText="1" readingOrder="1"/>
    </xf>
    <xf numFmtId="3" fontId="39" fillId="0" borderId="42" xfId="2" applyNumberFormat="1" applyFont="1" applyFill="1" applyBorder="1" applyAlignment="1">
      <alignment horizontal="center" vertical="center" wrapText="1"/>
    </xf>
    <xf numFmtId="3" fontId="39" fillId="0" borderId="44" xfId="2" applyNumberFormat="1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 wrapText="1"/>
    </xf>
    <xf numFmtId="0" fontId="40" fillId="0" borderId="12" xfId="2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34" fillId="0" borderId="54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/>
    </xf>
    <xf numFmtId="0" fontId="32" fillId="0" borderId="4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/>
    </xf>
    <xf numFmtId="0" fontId="33" fillId="0" borderId="24" xfId="2" applyFont="1" applyBorder="1"/>
    <xf numFmtId="0" fontId="33" fillId="0" borderId="26" xfId="2" applyFont="1" applyBorder="1" applyAlignment="1">
      <alignment horizontal="center" vertical="center"/>
    </xf>
    <xf numFmtId="0" fontId="39" fillId="0" borderId="64" xfId="2" applyFont="1" applyBorder="1" applyAlignment="1">
      <alignment horizontal="center" vertical="center"/>
    </xf>
    <xf numFmtId="0" fontId="39" fillId="0" borderId="8" xfId="2" applyFont="1" applyBorder="1" applyAlignment="1">
      <alignment horizontal="center" vertical="center"/>
    </xf>
    <xf numFmtId="0" fontId="37" fillId="0" borderId="45" xfId="2" applyFont="1" applyBorder="1"/>
    <xf numFmtId="0" fontId="37" fillId="0" borderId="20" xfId="2" applyFont="1" applyBorder="1" applyAlignment="1">
      <alignment wrapText="1"/>
    </xf>
    <xf numFmtId="0" fontId="48" fillId="0" borderId="2" xfId="0" applyFont="1" applyFill="1" applyBorder="1" applyAlignment="1">
      <alignment horizontal="left"/>
    </xf>
    <xf numFmtId="0" fontId="34" fillId="0" borderId="14" xfId="0" applyFont="1" applyFill="1" applyBorder="1" applyAlignment="1">
      <alignment horizontal="center"/>
    </xf>
    <xf numFmtId="0" fontId="34" fillId="0" borderId="24" xfId="0" applyFont="1" applyFill="1" applyBorder="1" applyAlignment="1">
      <alignment horizontal="center"/>
    </xf>
    <xf numFmtId="0" fontId="34" fillId="0" borderId="25" xfId="0" applyFont="1" applyFill="1" applyBorder="1" applyAlignment="1">
      <alignment horizontal="center" wrapText="1"/>
    </xf>
    <xf numFmtId="0" fontId="34" fillId="0" borderId="25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 wrapText="1"/>
    </xf>
    <xf numFmtId="0" fontId="34" fillId="0" borderId="21" xfId="0" applyFont="1" applyFill="1" applyBorder="1" applyAlignment="1">
      <alignment horizontal="center"/>
    </xf>
    <xf numFmtId="0" fontId="39" fillId="0" borderId="14" xfId="0" applyFont="1" applyFill="1" applyBorder="1" applyAlignment="1">
      <alignment horizontal="center" vertical="center"/>
    </xf>
    <xf numFmtId="0" fontId="39" fillId="0" borderId="24" xfId="0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9" fillId="0" borderId="6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horizontal="center" vertical="center"/>
    </xf>
    <xf numFmtId="0" fontId="33" fillId="0" borderId="10" xfId="2" applyFont="1" applyFill="1" applyBorder="1" applyAlignment="1">
      <alignment vertical="center" wrapText="1"/>
    </xf>
    <xf numFmtId="3" fontId="39" fillId="0" borderId="25" xfId="2" applyNumberFormat="1" applyFont="1" applyFill="1" applyBorder="1" applyAlignment="1">
      <alignment horizontal="center" vertical="center"/>
    </xf>
    <xf numFmtId="3" fontId="39" fillId="0" borderId="62" xfId="2" applyNumberFormat="1" applyFont="1" applyFill="1" applyBorder="1" applyAlignment="1">
      <alignment horizontal="center" vertical="center"/>
    </xf>
    <xf numFmtId="3" fontId="39" fillId="0" borderId="28" xfId="2" applyNumberFormat="1" applyFont="1" applyFill="1" applyBorder="1" applyAlignment="1">
      <alignment horizontal="center" vertical="center"/>
    </xf>
    <xf numFmtId="3" fontId="39" fillId="0" borderId="55" xfId="2" applyNumberFormat="1" applyFont="1" applyFill="1" applyBorder="1" applyAlignment="1">
      <alignment horizontal="center" vertical="center"/>
    </xf>
    <xf numFmtId="0" fontId="39" fillId="0" borderId="41" xfId="2" applyFont="1" applyFill="1" applyBorder="1" applyAlignment="1">
      <alignment horizontal="center" vertical="center" wrapText="1"/>
    </xf>
    <xf numFmtId="0" fontId="47" fillId="0" borderId="7" xfId="2" applyFont="1" applyFill="1" applyBorder="1" applyAlignment="1">
      <alignment horizontal="center"/>
    </xf>
    <xf numFmtId="0" fontId="47" fillId="0" borderId="12" xfId="2" applyFont="1" applyFill="1" applyBorder="1" applyAlignment="1">
      <alignment horizontal="center"/>
    </xf>
    <xf numFmtId="0" fontId="32" fillId="0" borderId="6" xfId="2" applyFont="1" applyFill="1" applyBorder="1" applyAlignment="1">
      <alignment horizontal="center"/>
    </xf>
    <xf numFmtId="0" fontId="32" fillId="0" borderId="10" xfId="2" applyFont="1" applyFill="1" applyBorder="1" applyAlignment="1">
      <alignment horizontal="center"/>
    </xf>
    <xf numFmtId="0" fontId="32" fillId="0" borderId="17" xfId="2" applyFont="1" applyBorder="1" applyAlignment="1">
      <alignment horizontal="center"/>
    </xf>
    <xf numFmtId="0" fontId="32" fillId="0" borderId="22" xfId="2" applyFont="1" applyBorder="1" applyAlignment="1">
      <alignment horizontal="center"/>
    </xf>
    <xf numFmtId="0" fontId="34" fillId="0" borderId="19" xfId="2" applyFont="1" applyBorder="1" applyAlignment="1">
      <alignment horizontal="center"/>
    </xf>
    <xf numFmtId="0" fontId="34" fillId="0" borderId="23" xfId="2" applyFont="1" applyBorder="1" applyAlignment="1">
      <alignment horizontal="center"/>
    </xf>
    <xf numFmtId="0" fontId="34" fillId="0" borderId="3" xfId="2" applyFont="1" applyFill="1" applyBorder="1" applyAlignment="1">
      <alignment horizontal="center"/>
    </xf>
    <xf numFmtId="0" fontId="34" fillId="0" borderId="13" xfId="2" applyFont="1" applyFill="1" applyBorder="1" applyAlignment="1">
      <alignment horizontal="center"/>
    </xf>
    <xf numFmtId="0" fontId="34" fillId="0" borderId="5" xfId="2" applyFont="1" applyFill="1" applyBorder="1" applyAlignment="1">
      <alignment horizontal="center" vertical="center" wrapText="1"/>
    </xf>
    <xf numFmtId="3" fontId="34" fillId="0" borderId="5" xfId="2" applyNumberFormat="1" applyFont="1" applyFill="1" applyBorder="1" applyAlignment="1">
      <alignment horizontal="center" vertical="center" wrapText="1"/>
    </xf>
    <xf numFmtId="3" fontId="34" fillId="0" borderId="42" xfId="2" applyNumberFormat="1" applyFont="1" applyFill="1" applyBorder="1" applyAlignment="1">
      <alignment horizontal="center" vertical="center"/>
    </xf>
    <xf numFmtId="0" fontId="41" fillId="0" borderId="36" xfId="2" applyFont="1" applyFill="1" applyBorder="1" applyAlignment="1">
      <alignment horizontal="center" vertical="center" wrapText="1" readingOrder="1"/>
    </xf>
    <xf numFmtId="0" fontId="36" fillId="0" borderId="24" xfId="2" applyFont="1" applyFill="1" applyBorder="1" applyAlignment="1">
      <alignment horizontal="center" vertical="center" wrapText="1"/>
    </xf>
    <xf numFmtId="0" fontId="36" fillId="0" borderId="26" xfId="2" applyFont="1" applyFill="1" applyBorder="1" applyAlignment="1">
      <alignment horizontal="center" vertical="center" wrapText="1"/>
    </xf>
    <xf numFmtId="0" fontId="32" fillId="0" borderId="22" xfId="2" applyFont="1" applyFill="1" applyBorder="1" applyAlignment="1">
      <alignment horizontal="center" vertical="center" wrapText="1"/>
    </xf>
    <xf numFmtId="3" fontId="32" fillId="0" borderId="23" xfId="2" applyNumberFormat="1" applyFont="1" applyFill="1" applyBorder="1" applyAlignment="1">
      <alignment horizontal="center" vertical="center"/>
    </xf>
    <xf numFmtId="0" fontId="45" fillId="0" borderId="34" xfId="2" applyFont="1" applyFill="1" applyBorder="1"/>
    <xf numFmtId="3" fontId="32" fillId="0" borderId="35" xfId="2" applyNumberFormat="1" applyFont="1" applyFill="1" applyBorder="1" applyAlignment="1">
      <alignment horizontal="center" vertical="center"/>
    </xf>
    <xf numFmtId="0" fontId="34" fillId="3" borderId="14" xfId="2" applyFont="1" applyFill="1" applyBorder="1" applyAlignment="1">
      <alignment horizontal="right" vertical="center" wrapText="1"/>
    </xf>
    <xf numFmtId="0" fontId="34" fillId="3" borderId="16" xfId="0" applyFont="1" applyFill="1" applyBorder="1" applyAlignment="1">
      <alignment horizontal="left" vertical="center" wrapText="1"/>
    </xf>
    <xf numFmtId="0" fontId="45" fillId="0" borderId="30" xfId="2" applyFont="1" applyFill="1" applyBorder="1"/>
    <xf numFmtId="3" fontId="32" fillId="0" borderId="31" xfId="2" applyNumberFormat="1" applyFont="1" applyFill="1" applyBorder="1" applyAlignment="1">
      <alignment horizontal="center" vertical="center"/>
    </xf>
    <xf numFmtId="0" fontId="34" fillId="0" borderId="27" xfId="2" applyFont="1" applyFill="1" applyBorder="1" applyAlignment="1">
      <alignment horizontal="center" vertical="center" wrapText="1"/>
    </xf>
    <xf numFmtId="3" fontId="34" fillId="0" borderId="29" xfId="2" applyNumberFormat="1" applyFont="1" applyFill="1" applyBorder="1" applyAlignment="1">
      <alignment horizontal="center" vertical="center" wrapText="1"/>
    </xf>
    <xf numFmtId="0" fontId="32" fillId="0" borderId="58" xfId="2" applyFont="1" applyFill="1" applyBorder="1" applyAlignment="1">
      <alignment horizontal="center" vertical="center" wrapText="1"/>
    </xf>
    <xf numFmtId="3" fontId="32" fillId="0" borderId="59" xfId="2" applyNumberFormat="1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vertical="center" wrapText="1"/>
    </xf>
    <xf numFmtId="0" fontId="32" fillId="0" borderId="30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3" fontId="34" fillId="0" borderId="19" xfId="2" applyNumberFormat="1" applyFont="1" applyFill="1" applyBorder="1" applyAlignment="1">
      <alignment horizontal="center" vertical="center"/>
    </xf>
    <xf numFmtId="0" fontId="32" fillId="0" borderId="32" xfId="2" applyFont="1" applyFill="1" applyBorder="1" applyAlignment="1">
      <alignment horizontal="center" vertical="center" wrapText="1"/>
    </xf>
    <xf numFmtId="3" fontId="32" fillId="0" borderId="33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3" xfId="2" applyNumberFormat="1" applyFont="1" applyFill="1" applyBorder="1" applyAlignment="1">
      <alignment horizontal="center" vertical="center"/>
    </xf>
    <xf numFmtId="3" fontId="39" fillId="0" borderId="9" xfId="2" applyNumberFormat="1" applyFont="1" applyFill="1" applyBorder="1" applyAlignment="1">
      <alignment horizontal="center" vertical="center"/>
    </xf>
    <xf numFmtId="3" fontId="39" fillId="0" borderId="4" xfId="2" applyNumberFormat="1" applyFont="1" applyFill="1" applyBorder="1" applyAlignment="1">
      <alignment horizontal="center" vertical="center"/>
    </xf>
    <xf numFmtId="3" fontId="39" fillId="0" borderId="23" xfId="2" applyNumberFormat="1" applyFont="1" applyFill="1" applyBorder="1" applyAlignment="1">
      <alignment horizontal="center" vertical="center"/>
    </xf>
    <xf numFmtId="3" fontId="39" fillId="0" borderId="19" xfId="2" applyNumberFormat="1" applyFont="1" applyFill="1" applyBorder="1" applyAlignment="1">
      <alignment horizontal="center" vertical="center" wrapText="1"/>
    </xf>
    <xf numFmtId="3" fontId="39" fillId="0" borderId="4" xfId="2" applyNumberFormat="1" applyFont="1" applyFill="1" applyBorder="1" applyAlignment="1">
      <alignment horizontal="center" vertical="center" wrapText="1"/>
    </xf>
    <xf numFmtId="0" fontId="39" fillId="0" borderId="38" xfId="2" applyFont="1" applyFill="1" applyBorder="1" applyAlignment="1">
      <alignment horizontal="center" vertical="center" wrapText="1"/>
    </xf>
    <xf numFmtId="3" fontId="39" fillId="0" borderId="40" xfId="2" applyNumberFormat="1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 wrapText="1"/>
    </xf>
    <xf numFmtId="0" fontId="37" fillId="0" borderId="22" xfId="2" applyFont="1" applyFill="1" applyBorder="1" applyAlignment="1">
      <alignment horizontal="center" vertical="center" wrapText="1"/>
    </xf>
    <xf numFmtId="0" fontId="39" fillId="0" borderId="24" xfId="2" applyFont="1" applyFill="1" applyBorder="1" applyAlignment="1">
      <alignment horizontal="center" vertical="center" wrapText="1"/>
    </xf>
    <xf numFmtId="3" fontId="39" fillId="0" borderId="26" xfId="2" applyNumberFormat="1" applyFont="1" applyFill="1" applyBorder="1" applyAlignment="1">
      <alignment horizontal="center" vertical="center" wrapText="1"/>
    </xf>
    <xf numFmtId="0" fontId="37" fillId="0" borderId="17" xfId="2" applyFont="1" applyFill="1" applyBorder="1" applyAlignment="1">
      <alignment horizontal="center" vertical="center" wrapText="1"/>
    </xf>
    <xf numFmtId="0" fontId="37" fillId="0" borderId="45" xfId="2" applyFont="1" applyFill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/>
    </xf>
    <xf numFmtId="0" fontId="10" fillId="0" borderId="61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66" xfId="2" applyFont="1" applyBorder="1" applyAlignment="1">
      <alignment horizontal="center" vertical="center"/>
    </xf>
    <xf numFmtId="0" fontId="32" fillId="0" borderId="67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4" fillId="0" borderId="21" xfId="2" applyFont="1" applyBorder="1" applyAlignment="1">
      <alignment horizontal="center" wrapText="1"/>
    </xf>
    <xf numFmtId="0" fontId="39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/>
    </xf>
    <xf numFmtId="17" fontId="38" fillId="0" borderId="7" xfId="0" applyNumberFormat="1" applyFont="1" applyFill="1" applyBorder="1" applyAlignment="1">
      <alignment horizontal="center" vertical="center"/>
    </xf>
    <xf numFmtId="17" fontId="38" fillId="0" borderId="7" xfId="0" quotePrefix="1" applyNumberFormat="1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horizontal="center" vertical="center" wrapText="1" readingOrder="1"/>
    </xf>
    <xf numFmtId="0" fontId="46" fillId="3" borderId="0" xfId="2" applyFont="1" applyFill="1" applyBorder="1" applyAlignment="1">
      <alignment horizontal="center" wrapText="1"/>
    </xf>
    <xf numFmtId="0" fontId="47" fillId="0" borderId="0" xfId="2" applyFont="1" applyFill="1" applyBorder="1" applyAlignment="1">
      <alignment horizontal="center"/>
    </xf>
    <xf numFmtId="0" fontId="34" fillId="0" borderId="0" xfId="2" applyFont="1" applyFill="1" applyBorder="1" applyAlignment="1">
      <alignment horizontal="center"/>
    </xf>
    <xf numFmtId="0" fontId="32" fillId="0" borderId="8" xfId="2" applyFont="1" applyFill="1" applyBorder="1" applyAlignment="1">
      <alignment horizontal="center" vertical="center" wrapText="1"/>
    </xf>
    <xf numFmtId="0" fontId="32" fillId="0" borderId="71" xfId="2" applyFont="1" applyFill="1" applyBorder="1" applyAlignment="1">
      <alignment horizontal="center" vertical="center" wrapText="1" readingOrder="1"/>
    </xf>
    <xf numFmtId="0" fontId="36" fillId="0" borderId="25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 readingOrder="1"/>
    </xf>
    <xf numFmtId="0" fontId="7" fillId="0" borderId="56" xfId="2" applyFont="1" applyFill="1" applyBorder="1" applyAlignment="1">
      <alignment horizontal="center" vertical="center" wrapText="1"/>
    </xf>
    <xf numFmtId="3" fontId="7" fillId="0" borderId="60" xfId="2" applyNumberFormat="1" applyFont="1" applyFill="1" applyBorder="1" applyAlignment="1">
      <alignment horizontal="center" vertical="center" wrapText="1"/>
    </xf>
    <xf numFmtId="3" fontId="8" fillId="0" borderId="2" xfId="2" applyNumberFormat="1" applyFont="1" applyFill="1" applyBorder="1" applyAlignment="1">
      <alignment horizontal="center" vertical="center"/>
    </xf>
    <xf numFmtId="0" fontId="5" fillId="0" borderId="2" xfId="2" applyFill="1" applyBorder="1" applyAlignment="1">
      <alignment horizontal="center" vertical="center" wrapText="1" readingOrder="1"/>
    </xf>
    <xf numFmtId="0" fontId="15" fillId="0" borderId="2" xfId="2" applyFont="1" applyFill="1" applyBorder="1" applyAlignment="1">
      <alignment horizontal="center" vertical="center" wrapText="1" readingOrder="1"/>
    </xf>
    <xf numFmtId="0" fontId="17" fillId="0" borderId="2" xfId="2" applyFont="1" applyFill="1" applyBorder="1" applyAlignment="1">
      <alignment horizontal="center" vertical="center" wrapText="1" readingOrder="1"/>
    </xf>
    <xf numFmtId="0" fontId="23" fillId="0" borderId="17" xfId="2" applyFont="1" applyFill="1" applyBorder="1" applyAlignment="1">
      <alignment horizontal="center" vertical="center" wrapText="1"/>
    </xf>
    <xf numFmtId="0" fontId="23" fillId="0" borderId="48" xfId="2" applyFont="1" applyFill="1" applyBorder="1" applyAlignment="1">
      <alignment horizontal="center" vertical="center" wrapText="1"/>
    </xf>
    <xf numFmtId="0" fontId="23" fillId="0" borderId="19" xfId="2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 readingOrder="1"/>
    </xf>
    <xf numFmtId="0" fontId="5" fillId="0" borderId="70" xfId="2" applyFill="1" applyBorder="1" applyAlignment="1">
      <alignment horizontal="center" vertical="center" wrapText="1" readingOrder="1"/>
    </xf>
    <xf numFmtId="0" fontId="5" fillId="0" borderId="23" xfId="2" applyFont="1" applyFill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8" fillId="0" borderId="2" xfId="0" applyFont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22" fillId="0" borderId="6" xfId="0" applyFont="1" applyBorder="1" applyAlignment="1">
      <alignment horizontal="center"/>
    </xf>
    <xf numFmtId="49" fontId="43" fillId="0" borderId="3" xfId="0" applyNumberFormat="1" applyFont="1" applyFill="1" applyBorder="1" applyAlignment="1">
      <alignment horizontal="center" vertical="center"/>
    </xf>
    <xf numFmtId="0" fontId="33" fillId="0" borderId="7" xfId="0" quotePrefix="1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wrapText="1"/>
    </xf>
    <xf numFmtId="0" fontId="33" fillId="0" borderId="6" xfId="0" quotePrefix="1" applyFont="1" applyFill="1" applyBorder="1" applyAlignment="1">
      <alignment horizontal="center" wrapText="1"/>
    </xf>
    <xf numFmtId="0" fontId="33" fillId="0" borderId="23" xfId="2" applyFont="1" applyBorder="1" applyAlignment="1">
      <alignment horizontal="center" vertical="center"/>
    </xf>
    <xf numFmtId="0" fontId="39" fillId="0" borderId="2" xfId="0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2" fillId="0" borderId="64" xfId="2" applyFont="1" applyBorder="1" applyAlignment="1">
      <alignment horizontal="center" vertical="center" wrapText="1"/>
    </xf>
    <xf numFmtId="0" fontId="34" fillId="0" borderId="66" xfId="2" applyFont="1" applyBorder="1" applyAlignment="1">
      <alignment horizontal="center" vertical="center"/>
    </xf>
    <xf numFmtId="0" fontId="32" fillId="0" borderId="19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23" xfId="2" applyFont="1" applyBorder="1" applyAlignment="1">
      <alignment horizontal="center" vertical="center"/>
    </xf>
    <xf numFmtId="0" fontId="34" fillId="0" borderId="16" xfId="2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4" fillId="0" borderId="19" xfId="0" applyNumberFormat="1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left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left" vertical="center" wrapText="1"/>
    </xf>
    <xf numFmtId="0" fontId="42" fillId="0" borderId="70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left" vertical="center"/>
    </xf>
    <xf numFmtId="0" fontId="34" fillId="0" borderId="17" xfId="2" applyFont="1" applyBorder="1" applyAlignment="1">
      <alignment horizontal="left" vertical="center" wrapText="1"/>
    </xf>
    <xf numFmtId="0" fontId="34" fillId="0" borderId="20" xfId="2" applyFont="1" applyBorder="1" applyAlignment="1">
      <alignment horizontal="left" vertical="center" wrapText="1"/>
    </xf>
    <xf numFmtId="0" fontId="34" fillId="0" borderId="22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2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7" fillId="0" borderId="0" xfId="2" applyFont="1" applyAlignment="1">
      <alignment horizontal="center" vertical="center" wrapText="1"/>
    </xf>
    <xf numFmtId="0" fontId="46" fillId="3" borderId="30" xfId="2" applyFont="1" applyFill="1" applyBorder="1" applyAlignment="1">
      <alignment horizontal="center" wrapText="1"/>
    </xf>
    <xf numFmtId="0" fontId="46" fillId="3" borderId="31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4" fillId="3" borderId="14" xfId="2" applyFont="1" applyFill="1" applyBorder="1" applyAlignment="1">
      <alignment horizontal="center" vertical="center" wrapText="1"/>
    </xf>
    <xf numFmtId="0" fontId="34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3" fillId="3" borderId="14" xfId="2" applyFont="1" applyFill="1" applyBorder="1" applyAlignment="1">
      <alignment horizontal="center"/>
    </xf>
    <xf numFmtId="0" fontId="33" fillId="3" borderId="16" xfId="2" applyFont="1" applyFill="1" applyBorder="1" applyAlignment="1">
      <alignment horizontal="center"/>
    </xf>
    <xf numFmtId="0" fontId="39" fillId="3" borderId="14" xfId="2" applyFont="1" applyFill="1" applyBorder="1" applyAlignment="1">
      <alignment horizontal="center" vertical="center"/>
    </xf>
    <xf numFmtId="0" fontId="39" fillId="3" borderId="16" xfId="2" applyFont="1" applyFill="1" applyBorder="1" applyAlignment="1">
      <alignment horizontal="center" vertical="center"/>
    </xf>
    <xf numFmtId="0" fontId="33" fillId="3" borderId="14" xfId="2" applyFont="1" applyFill="1" applyBorder="1" applyAlignment="1">
      <alignment horizontal="center" vertical="center"/>
    </xf>
    <xf numFmtId="0" fontId="33" fillId="3" borderId="15" xfId="2" applyFont="1" applyFill="1" applyBorder="1" applyAlignment="1">
      <alignment horizontal="center" vertical="center"/>
    </xf>
    <xf numFmtId="0" fontId="33" fillId="3" borderId="16" xfId="2" applyFont="1" applyFill="1" applyBorder="1" applyAlignment="1">
      <alignment horizontal="center" vertical="center"/>
    </xf>
    <xf numFmtId="0" fontId="39" fillId="0" borderId="45" xfId="2" applyFont="1" applyBorder="1" applyAlignment="1">
      <alignment horizontal="center"/>
    </xf>
    <xf numFmtId="0" fontId="39" fillId="0" borderId="12" xfId="2" applyFont="1" applyBorder="1" applyAlignment="1">
      <alignment horizontal="center"/>
    </xf>
    <xf numFmtId="0" fontId="39" fillId="0" borderId="20" xfId="2" applyFont="1" applyBorder="1" applyAlignment="1">
      <alignment horizontal="center"/>
    </xf>
    <xf numFmtId="0" fontId="39" fillId="0" borderId="3" xfId="2" applyFont="1" applyBorder="1" applyAlignment="1">
      <alignment horizontal="center"/>
    </xf>
    <xf numFmtId="0" fontId="39" fillId="0" borderId="22" xfId="2" applyFont="1" applyBorder="1" applyAlignment="1">
      <alignment horizontal="center"/>
    </xf>
    <xf numFmtId="0" fontId="39" fillId="0" borderId="53" xfId="2" applyFont="1" applyBorder="1" applyAlignment="1">
      <alignment horizontal="center"/>
    </xf>
    <xf numFmtId="0" fontId="39" fillId="0" borderId="69" xfId="2" applyFont="1" applyBorder="1" applyAlignment="1">
      <alignment horizontal="center"/>
    </xf>
    <xf numFmtId="0" fontId="39" fillId="0" borderId="68" xfId="2" applyFont="1" applyBorder="1" applyAlignment="1">
      <alignment horizontal="center"/>
    </xf>
    <xf numFmtId="17" fontId="14" fillId="0" borderId="14" xfId="0" quotePrefix="1" applyNumberFormat="1" applyFont="1" applyFill="1" applyBorder="1" applyAlignment="1">
      <alignment horizontal="center"/>
    </xf>
    <xf numFmtId="17" fontId="14" fillId="0" borderId="16" xfId="0" quotePrefix="1" applyNumberFormat="1" applyFont="1" applyFill="1" applyBorder="1" applyAlignment="1">
      <alignment horizontal="center"/>
    </xf>
    <xf numFmtId="0" fontId="33" fillId="0" borderId="49" xfId="0" applyFont="1" applyBorder="1" applyAlignment="1">
      <alignment horizontal="center" vertical="center" textRotation="90"/>
    </xf>
    <xf numFmtId="0" fontId="33" fillId="0" borderId="63" xfId="0" applyFont="1" applyBorder="1" applyAlignment="1">
      <alignment horizontal="center" vertical="center" textRotation="90"/>
    </xf>
    <xf numFmtId="0" fontId="33" fillId="0" borderId="64" xfId="0" applyFont="1" applyBorder="1" applyAlignment="1">
      <alignment horizontal="center" vertical="center" textRotation="90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238</c:v>
                </c:pt>
                <c:pt idx="1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10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36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37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54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381</c:v>
                </c:pt>
                <c:pt idx="1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MULTA'!$E$12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MULTA'!$F$12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3"/>
          <c:order val="4"/>
          <c:tx>
            <c:strRef>
              <c:f>'SALIDAS DIF.  MULTA'!$G$12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('[1]JUZGADO CIVICO'!$B$9,'[1]JUZGADO CIVICO'!$B$13,'[1]JUZGADO CIVICO'!$B$15,'[1]JUZGADO CIVICO'!$B$17)</c:f>
              <c:strCache>
                <c:ptCount val="4"/>
                <c:pt idx="0">
                  <c:v>CUMPLIR HRS</c:v>
                </c:pt>
                <c:pt idx="1">
                  <c:v>TRABAJO COMUNITARIO </c:v>
                </c:pt>
                <c:pt idx="2">
                  <c:v>RECLASIFICACIÓN</c:v>
                </c:pt>
                <c:pt idx="3">
                  <c:v>FALTA DE MERITOS</c:v>
                </c:pt>
              </c:strCache>
            </c:strRef>
          </c:cat>
          <c:val>
            <c:numRef>
              <c:f>('[1]JUZGADO CIVICO'!$H$9,'[1]JUZGADO CIVICO'!$H$13,'[1]JUZGADO CIVICO'!$H$15,'[1]JUZGADO CIVICO'!$H$17)</c:f>
              <c:numCache>
                <c:formatCode>General</c:formatCode>
                <c:ptCount val="4"/>
                <c:pt idx="0">
                  <c:v>230</c:v>
                </c:pt>
                <c:pt idx="1">
                  <c:v>44</c:v>
                </c:pt>
                <c:pt idx="2">
                  <c:v>2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0-4E96-AC7D-AE484D3DF3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1126799"/>
        <c:axId val="571127215"/>
        <c:axId val="0"/>
      </c:bar3DChart>
      <c:catAx>
        <c:axId val="57112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71127215"/>
        <c:crosses val="autoZero"/>
        <c:auto val="1"/>
        <c:lblAlgn val="ctr"/>
        <c:lblOffset val="100"/>
        <c:noMultiLvlLbl val="0"/>
      </c:catAx>
      <c:valAx>
        <c:axId val="57112721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112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218623481781375E-2"/>
                  <c:y val="-1.5228426395939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C3-4797-9061-A02F28497271}"/>
                </c:ext>
              </c:extLst>
            </c:dLbl>
            <c:dLbl>
              <c:idx val="1"/>
              <c:layout>
                <c:manualLayout>
                  <c:x val="2.2267206477732792E-2"/>
                  <c:y val="-1.522842639593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493927125506075E-2"/>
                      <c:h val="8.1967105000199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C3-4797-9061-A02F28497271}"/>
                </c:ext>
              </c:extLst>
            </c:dLbl>
            <c:dLbl>
              <c:idx val="2"/>
              <c:layout>
                <c:manualLayout>
                  <c:x val="1.8218623481781375E-2"/>
                  <c:y val="-5.076142131979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C3-4797-9061-A02F28497271}"/>
                </c:ext>
              </c:extLst>
            </c:dLbl>
            <c:dLbl>
              <c:idx val="3"/>
              <c:layout>
                <c:manualLayout>
                  <c:x val="-2.4291497975708502E-2"/>
                  <c:y val="9.3908629441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C3-4797-9061-A02F28497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('[1]DEFENSORIA DE OFICIO'!$B$10,'[1]DEFENSORIA DE OFICIO'!$B$12,'[1]DEFENSORIA DE OFICIO'!$B$14,'[1]DEFENSORIA DE OFICIO'!$B$18)</c:f>
              <c:strCache>
                <c:ptCount val="4"/>
                <c:pt idx="0">
                  <c:v>REDUCCION HRS</c:v>
                </c:pt>
                <c:pt idx="1">
                  <c:v>TRBJO COMUNIT</c:v>
                </c:pt>
                <c:pt idx="2">
                  <c:v>RECLASIFICACION </c:v>
                </c:pt>
                <c:pt idx="3">
                  <c:v>CUMPLIERON SUS HRS</c:v>
                </c:pt>
              </c:strCache>
            </c:strRef>
          </c:cat>
          <c:val>
            <c:numRef>
              <c:f>('[1]DEFENSORIA DE OFICIO'!$H$10,'[1]DEFENSORIA DE OFICIO'!$H$12,'[1]DEFENSORIA DE OFICIO'!$H$14,'[1]DEFENSORIA DE OFICIO'!$H$18)</c:f>
              <c:numCache>
                <c:formatCode>General</c:formatCode>
                <c:ptCount val="4"/>
                <c:pt idx="0">
                  <c:v>72</c:v>
                </c:pt>
                <c:pt idx="1">
                  <c:v>36</c:v>
                </c:pt>
                <c:pt idx="2">
                  <c:v>2</c:v>
                </c:pt>
                <c:pt idx="3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3-4797-9061-A02F284972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71249903"/>
        <c:axId val="1871250319"/>
        <c:axId val="0"/>
      </c:bar3DChart>
      <c:catAx>
        <c:axId val="1871249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1250319"/>
        <c:crosses val="autoZero"/>
        <c:auto val="1"/>
        <c:lblAlgn val="ctr"/>
        <c:lblOffset val="100"/>
        <c:noMultiLvlLbl val="0"/>
      </c:catAx>
      <c:valAx>
        <c:axId val="187125031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7124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([1]TAMIZAJES!$B$9,[1]TAMIZAJES!$B$11,[1]TAMIZAJES!$B$13,[1]TAMIZAJES!$B$15,[1]TAMIZAJES!$B$17,[1]TAMIZAJES!$B$39)</c:f>
              <c:strCache>
                <c:ptCount val="6"/>
                <c:pt idx="0">
                  <c:v>CIJ</c:v>
                </c:pt>
                <c:pt idx="1">
                  <c:v>AA</c:v>
                </c:pt>
                <c:pt idx="2">
                  <c:v>CAIF</c:v>
                </c:pt>
                <c:pt idx="3">
                  <c:v>CNDH</c:v>
                </c:pt>
                <c:pt idx="4">
                  <c:v>CJEM</c:v>
                </c:pt>
                <c:pt idx="5">
                  <c:v>IMM</c:v>
                </c:pt>
              </c:strCache>
            </c:strRef>
          </c:cat>
          <c:val>
            <c:numRef>
              <c:f>([1]TAMIZAJES!$H$9,[1]TAMIZAJES!$H$11,[1]TAMIZAJES!$H$13,[1]TAMIZAJES!$H$15,[1]TAMIZAJES!$H$17,[1]TAMIZAJES!$H$39)</c:f>
              <c:numCache>
                <c:formatCode>General</c:formatCode>
                <c:ptCount val="6"/>
                <c:pt idx="0">
                  <c:v>27</c:v>
                </c:pt>
                <c:pt idx="1">
                  <c:v>19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8-4C9B-B418-91F9A98CB3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7991455"/>
        <c:axId val="1907969823"/>
        <c:axId val="0"/>
      </c:bar3DChart>
      <c:catAx>
        <c:axId val="1907991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7969823"/>
        <c:crosses val="autoZero"/>
        <c:auto val="1"/>
        <c:lblAlgn val="l"/>
        <c:lblOffset val="100"/>
        <c:noMultiLvlLbl val="0"/>
      </c:catAx>
      <c:valAx>
        <c:axId val="190796982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799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[1]MEDIACION!$B$33:$B$40</c:f>
              <c:strCache>
                <c:ptCount val="8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OBSTRUCCIÓN</c:v>
                </c:pt>
                <c:pt idx="5">
                  <c:v>CONTRABARDA</c:v>
                </c:pt>
                <c:pt idx="6">
                  <c:v>ARBOL</c:v>
                </c:pt>
                <c:pt idx="7">
                  <c:v>HUMEDAS</c:v>
                </c:pt>
              </c:strCache>
            </c:strRef>
          </c:cat>
          <c:val>
            <c:numRef>
              <c:f>[1]MEDIACION!$C$33:$C$40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14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C-4C25-B5A2-1551959EF7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492830160"/>
        <c:axId val="492830576"/>
      </c:barChart>
      <c:catAx>
        <c:axId val="492830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2830576"/>
        <c:crosses val="autoZero"/>
        <c:auto val="1"/>
        <c:lblAlgn val="ctr"/>
        <c:lblOffset val="100"/>
        <c:noMultiLvlLbl val="0"/>
      </c:catAx>
      <c:valAx>
        <c:axId val="492830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283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('ÁREA MEDICA'!$C$14,'ÁREA MEDICA'!$C$16,'ÁREA MEDICA'!$C$18,'ÁREA MEDICA'!$C$20,'ÁREA MEDICA'!$C$22)</c:f>
              <c:strCache>
                <c:ptCount val="5"/>
                <c:pt idx="0">
                  <c:v>DETENIDOS</c:v>
                </c:pt>
                <c:pt idx="1">
                  <c:v>PERITOS</c:v>
                </c:pt>
                <c:pt idx="2">
                  <c:v>DSPM</c:v>
                </c:pt>
                <c:pt idx="3">
                  <c:v>TRANSITO Y VIALIDAD</c:v>
                </c:pt>
                <c:pt idx="4">
                  <c:v>ALCOHOLEMIA</c:v>
                </c:pt>
              </c:strCache>
            </c:strRef>
          </c:cat>
          <c:val>
            <c:numRef>
              <c:f>('ÁREA MEDICA'!$D$14,'ÁREA MEDICA'!$D$16,'ÁREA MEDICA'!$D$18,'ÁREA MEDICA'!$D$20,'ÁREA MEDICA'!$D$22)</c:f>
              <c:numCache>
                <c:formatCode>General</c:formatCode>
                <c:ptCount val="5"/>
                <c:pt idx="0">
                  <c:v>391</c:v>
                </c:pt>
                <c:pt idx="1">
                  <c:v>496</c:v>
                </c:pt>
                <c:pt idx="2">
                  <c:v>378</c:v>
                </c:pt>
                <c:pt idx="3">
                  <c:v>5</c:v>
                </c:pt>
                <c:pt idx="4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8-47FB-8804-406996D276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7968159"/>
        <c:axId val="1907971903"/>
        <c:axId val="0"/>
      </c:bar3DChart>
      <c:catAx>
        <c:axId val="1907968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7971903"/>
        <c:crosses val="autoZero"/>
        <c:auto val="1"/>
        <c:lblAlgn val="ctr"/>
        <c:lblOffset val="100"/>
        <c:noMultiLvlLbl val="0"/>
      </c:catAx>
      <c:valAx>
        <c:axId val="19079719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79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36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43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50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124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10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21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JUN/26</c:v>
                </c:pt>
                <c:pt idx="1">
                  <c:v>JUN /25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21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14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7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12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14</c:v>
                </c:pt>
                <c:pt idx="12">
                  <c:v>8</c:v>
                </c:pt>
                <c:pt idx="13">
                  <c:v>21</c:v>
                </c:pt>
                <c:pt idx="14">
                  <c:v>17</c:v>
                </c:pt>
                <c:pt idx="15">
                  <c:v>16</c:v>
                </c:pt>
                <c:pt idx="16">
                  <c:v>16</c:v>
                </c:pt>
                <c:pt idx="17">
                  <c:v>14</c:v>
                </c:pt>
                <c:pt idx="18">
                  <c:v>19</c:v>
                </c:pt>
                <c:pt idx="19">
                  <c:v>14</c:v>
                </c:pt>
                <c:pt idx="20">
                  <c:v>13</c:v>
                </c:pt>
                <c:pt idx="21">
                  <c:v>7</c:v>
                </c:pt>
                <c:pt idx="22">
                  <c:v>12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8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EBRIEDAD'!$C$46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EBRIEDAD'!$B$48:$B$63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EBRIEDAD'!$C$48:$C$63</c:f>
              <c:numCache>
                <c:formatCode>General</c:formatCode>
                <c:ptCount val="16"/>
                <c:pt idx="0">
                  <c:v>1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762000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527800" y="2413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JUNIO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104774</xdr:colOff>
      <xdr:row>0</xdr:row>
      <xdr:rowOff>38100</xdr:rowOff>
    </xdr:from>
    <xdr:to>
      <xdr:col>3</xdr:col>
      <xdr:colOff>85725</xdr:colOff>
      <xdr:row>6</xdr:row>
      <xdr:rowOff>293285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23874" y="38100"/>
          <a:ext cx="1104901" cy="1522010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6</xdr:row>
      <xdr:rowOff>9524</xdr:rowOff>
    </xdr:from>
    <xdr:to>
      <xdr:col>4</xdr:col>
      <xdr:colOff>28575</xdr:colOff>
      <xdr:row>6</xdr:row>
      <xdr:rowOff>133350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V="1">
          <a:off x="1933575" y="1276349"/>
          <a:ext cx="4914900" cy="1238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400050</xdr:colOff>
      <xdr:row>2</xdr:row>
      <xdr:rowOff>28574</xdr:rowOff>
    </xdr:from>
    <xdr:to>
      <xdr:col>4</xdr:col>
      <xdr:colOff>114301</xdr:colOff>
      <xdr:row>6</xdr:row>
      <xdr:rowOff>15876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943100" y="142874"/>
          <a:ext cx="499110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744855</xdr:colOff>
      <xdr:row>40</xdr:row>
      <xdr:rowOff>114300</xdr:rowOff>
    </xdr:from>
    <xdr:to>
      <xdr:col>3</xdr:col>
      <xdr:colOff>3525975</xdr:colOff>
      <xdr:row>43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287905" y="8524875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342900</xdr:rowOff>
    </xdr:from>
    <xdr:to>
      <xdr:col>13</xdr:col>
      <xdr:colOff>152400</xdr:colOff>
      <xdr:row>25</xdr:row>
      <xdr:rowOff>266700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3</xdr:col>
      <xdr:colOff>254000</xdr:colOff>
      <xdr:row>6</xdr:row>
      <xdr:rowOff>88900</xdr:rowOff>
    </xdr:from>
    <xdr:to>
      <xdr:col>13</xdr:col>
      <xdr:colOff>622301</xdr:colOff>
      <xdr:row>7</xdr:row>
      <xdr:rowOff>63500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flipV="1">
          <a:off x="3530600" y="1231900"/>
          <a:ext cx="8318501" cy="1651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622300</xdr:colOff>
      <xdr:row>0</xdr:row>
      <xdr:rowOff>117474</xdr:rowOff>
    </xdr:from>
    <xdr:to>
      <xdr:col>13</xdr:col>
      <xdr:colOff>184151</xdr:colOff>
      <xdr:row>6</xdr:row>
      <xdr:rowOff>114301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448300" y="117474"/>
          <a:ext cx="59626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0</xdr:col>
      <xdr:colOff>330199</xdr:colOff>
      <xdr:row>24</xdr:row>
      <xdr:rowOff>38100</xdr:rowOff>
    </xdr:from>
    <xdr:to>
      <xdr:col>3</xdr:col>
      <xdr:colOff>279400</xdr:colOff>
      <xdr:row>26</xdr:row>
      <xdr:rowOff>42795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30199" y="74168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11</xdr:col>
      <xdr:colOff>520700</xdr:colOff>
      <xdr:row>27</xdr:row>
      <xdr:rowOff>63500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165100</xdr:colOff>
      <xdr:row>6</xdr:row>
      <xdr:rowOff>174626</xdr:rowOff>
    </xdr:from>
    <xdr:to>
      <xdr:col>12</xdr:col>
      <xdr:colOff>546101</xdr:colOff>
      <xdr:row>7</xdr:row>
      <xdr:rowOff>177800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 flipV="1">
          <a:off x="3060700" y="1317626"/>
          <a:ext cx="8712201" cy="1936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660400</xdr:colOff>
      <xdr:row>1</xdr:row>
      <xdr:rowOff>76200</xdr:rowOff>
    </xdr:from>
    <xdr:to>
      <xdr:col>12</xdr:col>
      <xdr:colOff>222251</xdr:colOff>
      <xdr:row>7</xdr:row>
      <xdr:rowOff>73027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5486400" y="266700"/>
          <a:ext cx="59626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203200</xdr:rowOff>
    </xdr:from>
    <xdr:to>
      <xdr:col>2</xdr:col>
      <xdr:colOff>685801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21500"/>
          <a:ext cx="3365500" cy="8707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18</xdr:row>
      <xdr:rowOff>143386</xdr:rowOff>
    </xdr:from>
    <xdr:to>
      <xdr:col>11</xdr:col>
      <xdr:colOff>757902</xdr:colOff>
      <xdr:row>33</xdr:row>
      <xdr:rowOff>133349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583790</xdr:colOff>
      <xdr:row>7</xdr:row>
      <xdr:rowOff>13415</xdr:rowOff>
    </xdr:from>
    <xdr:to>
      <xdr:col>12</xdr:col>
      <xdr:colOff>338190</xdr:colOff>
      <xdr:row>7</xdr:row>
      <xdr:rowOff>143386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 flipV="1">
          <a:off x="4895645" y="1160512"/>
          <a:ext cx="6258029" cy="129971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1127124</xdr:colOff>
      <xdr:row>0</xdr:row>
      <xdr:rowOff>31749</xdr:rowOff>
    </xdr:from>
    <xdr:to>
      <xdr:col>12</xdr:col>
      <xdr:colOff>522338</xdr:colOff>
      <xdr:row>7</xdr:row>
      <xdr:rowOff>38101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4179221" y="31749"/>
          <a:ext cx="7158601" cy="1153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1</xdr:col>
      <xdr:colOff>322008</xdr:colOff>
      <xdr:row>34</xdr:row>
      <xdr:rowOff>96684</xdr:rowOff>
    </xdr:from>
    <xdr:to>
      <xdr:col>3</xdr:col>
      <xdr:colOff>950351</xdr:colOff>
      <xdr:row>38</xdr:row>
      <xdr:rowOff>5903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80476" y="7429910"/>
          <a:ext cx="2287536" cy="59542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2</xdr:col>
      <xdr:colOff>279400</xdr:colOff>
      <xdr:row>8</xdr:row>
      <xdr:rowOff>60326</xdr:rowOff>
    </xdr:from>
    <xdr:to>
      <xdr:col>12</xdr:col>
      <xdr:colOff>571501</xdr:colOff>
      <xdr:row>8</xdr:row>
      <xdr:rowOff>292100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V="1">
          <a:off x="3263900" y="1584326"/>
          <a:ext cx="8420101" cy="231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101600</xdr:colOff>
      <xdr:row>1</xdr:row>
      <xdr:rowOff>114300</xdr:rowOff>
    </xdr:from>
    <xdr:to>
      <xdr:col>11</xdr:col>
      <xdr:colOff>476251</xdr:colOff>
      <xdr:row>7</xdr:row>
      <xdr:rowOff>111127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4711700" y="3048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59343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165100</xdr:colOff>
      <xdr:row>20</xdr:row>
      <xdr:rowOff>317500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>
          <a:off x="1816100" y="3962400"/>
          <a:ext cx="2095500" cy="1498600"/>
        </a:xfrm>
        <a:prstGeom prst="bentConnector3">
          <a:avLst>
            <a:gd name="adj1" fmla="val 2410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12</xdr:row>
      <xdr:rowOff>63500</xdr:rowOff>
    </xdr:from>
    <xdr:to>
      <xdr:col>11</xdr:col>
      <xdr:colOff>698500</xdr:colOff>
      <xdr:row>24</xdr:row>
      <xdr:rowOff>139700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7B23088-FDC9-489A-A62F-82EFB5538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0</xdr:col>
      <xdr:colOff>1930400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490980" cy="2212974"/>
        </a:xfrm>
        <a:prstGeom prst="rect">
          <a:avLst/>
        </a:prstGeom>
      </xdr:spPr>
    </xdr:pic>
    <xdr:clientData/>
  </xdr:twoCellAnchor>
  <xdr:twoCellAnchor>
    <xdr:from>
      <xdr:col>2</xdr:col>
      <xdr:colOff>800100</xdr:colOff>
      <xdr:row>7</xdr:row>
      <xdr:rowOff>85726</xdr:rowOff>
    </xdr:from>
    <xdr:to>
      <xdr:col>12</xdr:col>
      <xdr:colOff>546101</xdr:colOff>
      <xdr:row>8</xdr:row>
      <xdr:rowOff>101600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 flipV="1">
          <a:off x="3746500" y="1419226"/>
          <a:ext cx="7874001" cy="2063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5316220" y="482600"/>
          <a:ext cx="59626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DEFENSORÍA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440343</xdr:colOff>
      <xdr:row>28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01840"/>
          <a:ext cx="3559463" cy="649788"/>
        </a:xfrm>
        <a:prstGeom prst="rect">
          <a:avLst/>
        </a:prstGeom>
      </xdr:spPr>
    </xdr:pic>
    <xdr:clientData/>
  </xdr:twoCellAnchor>
  <xdr:twoCellAnchor>
    <xdr:from>
      <xdr:col>1</xdr:col>
      <xdr:colOff>558800</xdr:colOff>
      <xdr:row>18</xdr:row>
      <xdr:rowOff>30480</xdr:rowOff>
    </xdr:from>
    <xdr:to>
      <xdr:col>3</xdr:col>
      <xdr:colOff>215900</xdr:colOff>
      <xdr:row>21</xdr:row>
      <xdr:rowOff>12700</xdr:rowOff>
    </xdr:to>
    <xdr:cxnSp macro="">
      <xdr:nvCxnSpPr>
        <xdr:cNvPr id="6" name="Conector: angular 8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2374900" y="4361180"/>
          <a:ext cx="1600200" cy="1163320"/>
        </a:xfrm>
        <a:prstGeom prst="bentConnector3">
          <a:avLst>
            <a:gd name="adj1" fmla="val -2756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558800</xdr:colOff>
      <xdr:row>13</xdr:row>
      <xdr:rowOff>190500</xdr:rowOff>
    </xdr:from>
    <xdr:to>
      <xdr:col>11</xdr:col>
      <xdr:colOff>228600</xdr:colOff>
      <xdr:row>27</xdr:row>
      <xdr:rowOff>355600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B142A0A-A1D3-4E26-8A84-FD2131693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8</xdr:row>
      <xdr:rowOff>250826</xdr:rowOff>
    </xdr:from>
    <xdr:to>
      <xdr:col>12</xdr:col>
      <xdr:colOff>393701</xdr:colOff>
      <xdr:row>9</xdr:row>
      <xdr:rowOff>101600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 flipV="1">
          <a:off x="3467100" y="1774826"/>
          <a:ext cx="8318501" cy="231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127000</xdr:colOff>
      <xdr:row>2</xdr:row>
      <xdr:rowOff>88900</xdr:rowOff>
    </xdr:from>
    <xdr:to>
      <xdr:col>12</xdr:col>
      <xdr:colOff>114300</xdr:colOff>
      <xdr:row>8</xdr:row>
      <xdr:rowOff>85727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4203700" y="469900"/>
          <a:ext cx="7302500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864523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18</xdr:row>
      <xdr:rowOff>342900</xdr:rowOff>
    </xdr:from>
    <xdr:to>
      <xdr:col>2</xdr:col>
      <xdr:colOff>952500</xdr:colOff>
      <xdr:row>21</xdr:row>
      <xdr:rowOff>228600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65100" y="4699000"/>
          <a:ext cx="3771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609600</xdr:colOff>
      <xdr:row>19</xdr:row>
      <xdr:rowOff>381000</xdr:rowOff>
    </xdr:from>
    <xdr:to>
      <xdr:col>3</xdr:col>
      <xdr:colOff>406400</xdr:colOff>
      <xdr:row>21</xdr:row>
      <xdr:rowOff>38100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/>
      </xdr:nvSpPr>
      <xdr:spPr>
        <a:xfrm>
          <a:off x="3594100" y="51308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355600</xdr:colOff>
      <xdr:row>14</xdr:row>
      <xdr:rowOff>0</xdr:rowOff>
    </xdr:from>
    <xdr:to>
      <xdr:col>10</xdr:col>
      <xdr:colOff>596900</xdr:colOff>
      <xdr:row>28</xdr:row>
      <xdr:rowOff>88900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42323EF-46F0-4FE4-8828-126BEC88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939800</xdr:colOff>
      <xdr:row>7</xdr:row>
      <xdr:rowOff>177800</xdr:rowOff>
    </xdr:from>
    <xdr:to>
      <xdr:col>12</xdr:col>
      <xdr:colOff>317501</xdr:colOff>
      <xdr:row>8</xdr:row>
      <xdr:rowOff>266700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V="1">
          <a:off x="3962400" y="1511300"/>
          <a:ext cx="7785101" cy="279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495300</xdr:colOff>
      <xdr:row>2</xdr:row>
      <xdr:rowOff>139700</xdr:rowOff>
    </xdr:from>
    <xdr:to>
      <xdr:col>12</xdr:col>
      <xdr:colOff>44451</xdr:colOff>
      <xdr:row>8</xdr:row>
      <xdr:rowOff>136527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5422900" y="520700"/>
          <a:ext cx="60515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2</xdr:col>
      <xdr:colOff>826423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3</xdr:col>
      <xdr:colOff>774700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50800" y="55245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469900</xdr:colOff>
      <xdr:row>23</xdr:row>
      <xdr:rowOff>0</xdr:rowOff>
    </xdr:from>
    <xdr:to>
      <xdr:col>3</xdr:col>
      <xdr:colOff>266700</xdr:colOff>
      <xdr:row>24</xdr:row>
      <xdr:rowOff>50800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2324100" y="5994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0</xdr:colOff>
      <xdr:row>13</xdr:row>
      <xdr:rowOff>342900</xdr:rowOff>
    </xdr:from>
    <xdr:to>
      <xdr:col>11</xdr:col>
      <xdr:colOff>723900</xdr:colOff>
      <xdr:row>30</xdr:row>
      <xdr:rowOff>12700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6608AD0-F39C-4D01-819D-87099ACB3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7</xdr:row>
      <xdr:rowOff>142873</xdr:rowOff>
    </xdr:from>
    <xdr:to>
      <xdr:col>11</xdr:col>
      <xdr:colOff>463551</xdr:colOff>
      <xdr:row>8</xdr:row>
      <xdr:rowOff>152399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 flipV="1">
          <a:off x="3943350" y="1276348"/>
          <a:ext cx="7216776" cy="171451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695325</xdr:colOff>
      <xdr:row>1</xdr:row>
      <xdr:rowOff>142876</xdr:rowOff>
    </xdr:from>
    <xdr:to>
      <xdr:col>11</xdr:col>
      <xdr:colOff>276226</xdr:colOff>
      <xdr:row>7</xdr:row>
      <xdr:rowOff>142876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5029200" y="3048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149437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36</xdr:row>
      <xdr:rowOff>65130</xdr:rowOff>
    </xdr:from>
    <xdr:to>
      <xdr:col>3</xdr:col>
      <xdr:colOff>1219200</xdr:colOff>
      <xdr:row>39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13</xdr:row>
      <xdr:rowOff>38099</xdr:rowOff>
    </xdr:from>
    <xdr:to>
      <xdr:col>10</xdr:col>
      <xdr:colOff>438150</xdr:colOff>
      <xdr:row>34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EA7629-ADDB-4AAD-A58A-06C1D2035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13</xdr:col>
      <xdr:colOff>152400</xdr:colOff>
      <xdr:row>31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139701</xdr:colOff>
      <xdr:row>30</xdr:row>
      <xdr:rowOff>214390</xdr:rowOff>
    </xdr:from>
    <xdr:to>
      <xdr:col>2</xdr:col>
      <xdr:colOff>584201</xdr:colOff>
      <xdr:row>33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39701" y="8774190"/>
          <a:ext cx="3733800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520699</xdr:colOff>
      <xdr:row>4</xdr:row>
      <xdr:rowOff>177800</xdr:rowOff>
    </xdr:from>
    <xdr:to>
      <xdr:col>13</xdr:col>
      <xdr:colOff>673100</xdr:colOff>
      <xdr:row>6</xdr:row>
      <xdr:rowOff>12700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809999" y="939800"/>
          <a:ext cx="8966201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457200</xdr:colOff>
      <xdr:row>1</xdr:row>
      <xdr:rowOff>63500</xdr:rowOff>
    </xdr:from>
    <xdr:to>
      <xdr:col>12</xdr:col>
      <xdr:colOff>673101</xdr:colOff>
      <xdr:row>4</xdr:row>
      <xdr:rowOff>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746500" y="254000"/>
          <a:ext cx="8229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JUNIO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65118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42</xdr:row>
      <xdr:rowOff>360441</xdr:rowOff>
    </xdr:from>
    <xdr:to>
      <xdr:col>2</xdr:col>
      <xdr:colOff>838201</xdr:colOff>
      <xdr:row>44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1390650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133350</xdr:rowOff>
    </xdr:from>
    <xdr:to>
      <xdr:col>6</xdr:col>
      <xdr:colOff>323851</xdr:colOff>
      <xdr:row>62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0</xdr:colOff>
      <xdr:row>62</xdr:row>
      <xdr:rowOff>152398</xdr:rowOff>
    </xdr:from>
    <xdr:to>
      <xdr:col>6</xdr:col>
      <xdr:colOff>314325</xdr:colOff>
      <xdr:row>86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42</xdr:row>
      <xdr:rowOff>360442</xdr:rowOff>
    </xdr:from>
    <xdr:to>
      <xdr:col>2</xdr:col>
      <xdr:colOff>85725</xdr:colOff>
      <xdr:row>43</xdr:row>
      <xdr:rowOff>440100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0" y="9942592"/>
          <a:ext cx="27051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809626</xdr:colOff>
      <xdr:row>0</xdr:row>
      <xdr:rowOff>85724</xdr:rowOff>
    </xdr:from>
    <xdr:to>
      <xdr:col>6</xdr:col>
      <xdr:colOff>638175</xdr:colOff>
      <xdr:row>6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09826" y="85724"/>
          <a:ext cx="606742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66676</xdr:colOff>
      <xdr:row>87</xdr:row>
      <xdr:rowOff>95250</xdr:rowOff>
    </xdr:from>
    <xdr:to>
      <xdr:col>2</xdr:col>
      <xdr:colOff>247651</xdr:colOff>
      <xdr:row>90</xdr:row>
      <xdr:rowOff>38981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6676" y="22707600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104777</xdr:colOff>
      <xdr:row>20</xdr:row>
      <xdr:rowOff>190499</xdr:rowOff>
    </xdr:from>
    <xdr:to>
      <xdr:col>8</xdr:col>
      <xdr:colOff>619126</xdr:colOff>
      <xdr:row>37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48</xdr:row>
      <xdr:rowOff>219075</xdr:rowOff>
    </xdr:from>
    <xdr:to>
      <xdr:col>8</xdr:col>
      <xdr:colOff>714375</xdr:colOff>
      <xdr:row>63</xdr:row>
      <xdr:rowOff>190501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992505</xdr:colOff>
      <xdr:row>41</xdr:row>
      <xdr:rowOff>321945</xdr:rowOff>
    </xdr:from>
    <xdr:to>
      <xdr:col>7</xdr:col>
      <xdr:colOff>596614</xdr:colOff>
      <xdr:row>43</xdr:row>
      <xdr:rowOff>146957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278755" y="10913745"/>
          <a:ext cx="2537809" cy="529862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436217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2</xdr:col>
      <xdr:colOff>800100</xdr:colOff>
      <xdr:row>8</xdr:row>
      <xdr:rowOff>38100</xdr:rowOff>
    </xdr:from>
    <xdr:to>
      <xdr:col>8</xdr:col>
      <xdr:colOff>476250</xdr:colOff>
      <xdr:row>8</xdr:row>
      <xdr:rowOff>174625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 flipV="1">
          <a:off x="2162175" y="1276350"/>
          <a:ext cx="6638925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104776</xdr:colOff>
      <xdr:row>0</xdr:row>
      <xdr:rowOff>9525</xdr:rowOff>
    </xdr:from>
    <xdr:to>
      <xdr:col>8</xdr:col>
      <xdr:colOff>400051</xdr:colOff>
      <xdr:row>8</xdr:row>
      <xdr:rowOff>57151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2466976" y="9525"/>
          <a:ext cx="625792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76</xdr:row>
      <xdr:rowOff>28575</xdr:rowOff>
    </xdr:from>
    <xdr:to>
      <xdr:col>3</xdr:col>
      <xdr:colOff>419100</xdr:colOff>
      <xdr:row>79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38</xdr:row>
      <xdr:rowOff>74692</xdr:rowOff>
    </xdr:from>
    <xdr:to>
      <xdr:col>2</xdr:col>
      <xdr:colOff>504825</xdr:colOff>
      <xdr:row>39</xdr:row>
      <xdr:rowOff>258245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24176" y="105902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12</xdr:row>
      <xdr:rowOff>25400</xdr:rowOff>
    </xdr:from>
    <xdr:to>
      <xdr:col>13</xdr:col>
      <xdr:colOff>63500</xdr:colOff>
      <xdr:row>30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21</xdr:row>
      <xdr:rowOff>0</xdr:rowOff>
    </xdr:from>
    <xdr:to>
      <xdr:col>10</xdr:col>
      <xdr:colOff>546100</xdr:colOff>
      <xdr:row>21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32</xdr:row>
      <xdr:rowOff>166591</xdr:rowOff>
    </xdr:from>
    <xdr:to>
      <xdr:col>13</xdr:col>
      <xdr:colOff>381000</xdr:colOff>
      <xdr:row>35</xdr:row>
      <xdr:rowOff>189854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442960" y="7898351"/>
          <a:ext cx="3235960" cy="60238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43</xdr:row>
      <xdr:rowOff>25400</xdr:rowOff>
    </xdr:from>
    <xdr:to>
      <xdr:col>1</xdr:col>
      <xdr:colOff>1917700</xdr:colOff>
      <xdr:row>54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49</xdr:row>
      <xdr:rowOff>66675</xdr:rowOff>
    </xdr:from>
    <xdr:to>
      <xdr:col>14</xdr:col>
      <xdr:colOff>292100</xdr:colOff>
      <xdr:row>50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42</xdr:row>
      <xdr:rowOff>130176</xdr:rowOff>
    </xdr:from>
    <xdr:to>
      <xdr:col>14</xdr:col>
      <xdr:colOff>282576</xdr:colOff>
      <xdr:row>49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8</xdr:col>
      <xdr:colOff>926</xdr:colOff>
      <xdr:row>76</xdr:row>
      <xdr:rowOff>38100</xdr:rowOff>
    </xdr:from>
    <xdr:to>
      <xdr:col>12</xdr:col>
      <xdr:colOff>38099</xdr:colOff>
      <xdr:row>80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392326" y="163703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INFORMES%20AREA%20CIVICO%20DE%20%20ENERO%20A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 CIVICO"/>
      <sheetName val="DEFENSORIA DE OFICIO"/>
      <sheetName val="TAMIZAJES"/>
      <sheetName val="MEDIACION"/>
    </sheetNames>
    <sheetDataSet>
      <sheetData sheetId="0"/>
      <sheetData sheetId="1">
        <row r="9">
          <cell r="B9" t="str">
            <v>CUMPLIR HRS</v>
          </cell>
          <cell r="H9">
            <v>230</v>
          </cell>
        </row>
        <row r="13">
          <cell r="B13" t="str">
            <v xml:space="preserve">TRABAJO COMUNITARIO </v>
          </cell>
          <cell r="H13">
            <v>44</v>
          </cell>
        </row>
        <row r="15">
          <cell r="B15" t="str">
            <v>RECLASIFICACIÓN</v>
          </cell>
          <cell r="H15">
            <v>2</v>
          </cell>
        </row>
        <row r="17">
          <cell r="B17" t="str">
            <v>FALTA DE MERITOS</v>
          </cell>
          <cell r="H17">
            <v>23</v>
          </cell>
        </row>
      </sheetData>
      <sheetData sheetId="2">
        <row r="10">
          <cell r="B10" t="str">
            <v>REDUCCION HRS</v>
          </cell>
          <cell r="H10">
            <v>72</v>
          </cell>
        </row>
        <row r="12">
          <cell r="B12" t="str">
            <v>TRBJO COMUNIT</v>
          </cell>
          <cell r="H12">
            <v>36</v>
          </cell>
        </row>
        <row r="14">
          <cell r="B14" t="str">
            <v xml:space="preserve">RECLASIFICACION </v>
          </cell>
          <cell r="H14">
            <v>2</v>
          </cell>
        </row>
        <row r="18">
          <cell r="B18" t="str">
            <v>CUMPLIERON SUS HRS</v>
          </cell>
          <cell r="H18">
            <v>189</v>
          </cell>
        </row>
      </sheetData>
      <sheetData sheetId="3">
        <row r="9">
          <cell r="B9" t="str">
            <v>CIJ</v>
          </cell>
          <cell r="H9">
            <v>27</v>
          </cell>
        </row>
        <row r="11">
          <cell r="B11" t="str">
            <v>AA</v>
          </cell>
          <cell r="H11">
            <v>19</v>
          </cell>
        </row>
        <row r="13">
          <cell r="B13" t="str">
            <v>CAIF</v>
          </cell>
          <cell r="H13">
            <v>3</v>
          </cell>
        </row>
        <row r="15">
          <cell r="B15" t="str">
            <v>CNDH</v>
          </cell>
          <cell r="H15">
            <v>2</v>
          </cell>
        </row>
        <row r="17">
          <cell r="B17" t="str">
            <v>CJEM</v>
          </cell>
          <cell r="H17">
            <v>4</v>
          </cell>
        </row>
        <row r="39">
          <cell r="B39" t="str">
            <v>IMM</v>
          </cell>
          <cell r="H39">
            <v>5</v>
          </cell>
        </row>
      </sheetData>
      <sheetData sheetId="4">
        <row r="33">
          <cell r="B33" t="str">
            <v>INSULTOS</v>
          </cell>
          <cell r="C33">
            <v>9</v>
          </cell>
        </row>
        <row r="34">
          <cell r="B34" t="str">
            <v>RUIDO</v>
          </cell>
          <cell r="C34">
            <v>6</v>
          </cell>
        </row>
        <row r="35">
          <cell r="B35" t="str">
            <v>CONFLICTO COMUNIT</v>
          </cell>
          <cell r="C35">
            <v>14</v>
          </cell>
        </row>
        <row r="36">
          <cell r="B36" t="str">
            <v>CUIDADO ANIMAL</v>
          </cell>
          <cell r="C36">
            <v>2</v>
          </cell>
        </row>
        <row r="37">
          <cell r="B37" t="str">
            <v>OBSTRUCCIÓN</v>
          </cell>
          <cell r="C37">
            <v>5</v>
          </cell>
        </row>
        <row r="38">
          <cell r="B38" t="str">
            <v>CONTRABARDA</v>
          </cell>
          <cell r="C38">
            <v>9</v>
          </cell>
        </row>
        <row r="39">
          <cell r="B39" t="str">
            <v>ARBOL</v>
          </cell>
          <cell r="C39">
            <v>2</v>
          </cell>
        </row>
        <row r="40">
          <cell r="B40" t="str">
            <v>HUMEDAS</v>
          </cell>
          <cell r="C40">
            <v>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0" dataDxfId="168" headerRowBorderDxfId="169" tableBorderDxfId="167" totalsRowBorderDxfId="166">
  <tableColumns count="3">
    <tableColumn id="1" xr3:uid="{00000000-0010-0000-0000-000001000000}" name="CONCEPTO" dataDxfId="165"/>
    <tableColumn id="2" xr3:uid="{00000000-0010-0000-0000-000002000000}" name="JUN/26" dataDxfId="164"/>
    <tableColumn id="3" xr3:uid="{00000000-0010-0000-0000-000003000000}" name="JUN /25" dataDxfId="16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7" totalsRowShown="0" headerRowDxfId="99" dataDxfId="97" headerRowBorderDxfId="98" tableBorderDxfId="96" headerRowCellStyle="Normal 2">
  <tableColumns count="2">
    <tableColumn id="1" xr3:uid="{00000000-0010-0000-0900-000001000000}" name="VEHICULO" dataDxfId="95" dataCellStyle="Normal 2"/>
    <tableColumn id="2" xr3:uid="{00000000-0010-0000-0900-000002000000}" name="CANTIDAD" dataDxfId="94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6" totalsRowShown="0" headerRowDxfId="93" dataDxfId="91" headerRowBorderDxfId="92" tableBorderDxfId="90">
  <tableColumns count="2">
    <tableColumn id="1" xr3:uid="{00000000-0010-0000-0A00-000001000000}" name="CONCEPTO" dataDxfId="89"/>
    <tableColumn id="2" xr3:uid="{00000000-0010-0000-0A00-000002000000}" name="Columna1" dataDxfId="88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37" totalsRowShown="0" headerRowDxfId="87" dataDxfId="85" headerRowBorderDxfId="86" tableBorderDxfId="84" totalsRowBorderDxfId="83">
  <tableColumns count="2">
    <tableColumn id="1" xr3:uid="{00000000-0010-0000-0B00-000001000000}" name="CRUCERO" dataDxfId="82"/>
    <tableColumn id="2" xr3:uid="{00000000-0010-0000-0B00-000002000000}" name="No. INCIDENTES" dataDxfId="81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0" dataDxfId="78" headerRowBorderDxfId="79" tableBorderDxfId="77">
  <tableColumns count="3">
    <tableColumn id="1" xr3:uid="{00000000-0010-0000-0C00-000001000000}" name="CONCEPTO" dataDxfId="76"/>
    <tableColumn id="2" xr3:uid="{00000000-0010-0000-0C00-000002000000}" name="JUN/26" dataDxfId="75"/>
    <tableColumn id="3" xr3:uid="{00000000-0010-0000-0C00-000003000000}" name="JUN /25" dataDxfId="7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3" dataDxfId="71" headerRowBorderDxfId="72" tableBorderDxfId="70">
  <tableColumns count="3">
    <tableColumn id="1" xr3:uid="{00000000-0010-0000-0D00-000001000000}" name="CONCEPTO" dataDxfId="69"/>
    <tableColumn id="2" xr3:uid="{00000000-0010-0000-0D00-000002000000}" name="JUN/26" dataDxfId="68">
      <calculatedColumnFormula>B10+B11</calculatedColumnFormula>
    </tableColumn>
    <tableColumn id="3" xr3:uid="{00000000-0010-0000-0D00-000003000000}" name="JUN /25" dataDxfId="67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H16" totalsRowShown="0" headerRowDxfId="66" dataDxfId="64" headerRowBorderDxfId="65" tableBorderDxfId="63">
  <tableColumns count="6">
    <tableColumn id="1" xr3:uid="{00000000-0010-0000-0E00-000001000000}" name="Columna1" dataDxfId="62"/>
    <tableColumn id="2" xr3:uid="{00000000-0010-0000-0E00-000002000000}" name="CUMPLIDOS" dataDxfId="61"/>
    <tableColumn id="4" xr3:uid="{00000000-0010-0000-0E00-000004000000}" name="AMONESTADOS" dataDxfId="60"/>
    <tableColumn id="5" xr3:uid="{00000000-0010-0000-0E00-000005000000}" name="PREESC. MÉDICA" dataDxfId="59"/>
    <tableColumn id="8" xr3:uid="{00000000-0010-0000-0E00-000008000000}" name="TRABAJO A LA COMUNIDAD" dataDxfId="58"/>
    <tableColumn id="9" xr3:uid="{00000000-0010-0000-0E00-000009000000}" name="TOTAL" dataDxfId="57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6" dataDxfId="55" tableBorderDxfId="54">
  <tableColumns count="7">
    <tableColumn id="1" xr3:uid="{00000000-0010-0000-0F00-000001000000}" name="PROCEDIMIENTOS" dataDxfId="53"/>
    <tableColumn id="2" xr3:uid="{00000000-0010-0000-0F00-000002000000}" name="ASUNTOS INTERNOS" dataDxfId="52"/>
    <tableColumn id="3" xr3:uid="{00000000-0010-0000-0F00-000003000000}" name="COLEGIADO" dataDxfId="51"/>
    <tableColumn id="4" xr3:uid="{00000000-0010-0000-0F00-000004000000}" name="JUZGADO III" dataDxfId="50"/>
    <tableColumn id="5" xr3:uid="{00000000-0010-0000-0F00-000005000000}" name="JUZGADO IV" dataDxfId="49"/>
    <tableColumn id="7" xr3:uid="{00000000-0010-0000-0F00-000007000000}" name="JUZGADO COLEGIADO" dataDxfId="48"/>
    <tableColumn id="6" xr3:uid="{00000000-0010-0000-0F00-000006000000}" name="TOTAL" dataDxfId="47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46" dataDxfId="45" tableBorderDxfId="44">
  <tableColumns count="7">
    <tableColumn id="1" xr3:uid="{00000000-0010-0000-1000-000001000000}" name="Columna1" dataDxfId="43"/>
    <tableColumn id="2" xr3:uid="{00000000-0010-0000-1000-000002000000}" name="ASUNTOS INTERNOS" dataDxfId="42"/>
    <tableColumn id="3" xr3:uid="{00000000-0010-0000-1000-000003000000}" name="JUZGADO I" dataDxfId="41"/>
    <tableColumn id="4" xr3:uid="{00000000-0010-0000-1000-000004000000}" name="JUZGADO III" dataDxfId="40"/>
    <tableColumn id="5" xr3:uid="{00000000-0010-0000-1000-000005000000}" name="JUZGADO IV" dataDxfId="39"/>
    <tableColumn id="7" xr3:uid="{00000000-0010-0000-1000-000007000000}" name="JUZGADO COLEGIADO" dataDxfId="38"/>
    <tableColumn id="6" xr3:uid="{00000000-0010-0000-1000-000006000000}" name="TOTAL" dataDxfId="37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36" dataDxfId="34" headerRowBorderDxfId="35" tableBorderDxfId="33">
  <tableColumns count="2">
    <tableColumn id="1" xr3:uid="{00000000-0010-0000-1100-000001000000}" name="CONCEPTO" dataDxfId="32"/>
    <tableColumn id="3" xr3:uid="{00000000-0010-0000-1100-000003000000}" name="JUN /26" dataDxfId="31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la141524" displayName="Tabla141524" ref="A14:B18" totalsRowShown="0" headerRowDxfId="30" dataDxfId="28" headerRowBorderDxfId="29" tableBorderDxfId="27">
  <tableColumns count="2">
    <tableColumn id="1" xr3:uid="{00000000-0010-0000-1200-000001000000}" name="CONCEPTO" dataDxfId="26"/>
    <tableColumn id="3" xr3:uid="{00000000-0010-0000-1200-000003000000}" name="JUN /26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62" dataDxfId="160" headerRowBorderDxfId="161" tableBorderDxfId="159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8" dataCellStyle="Normal 2"/>
    <tableColumn id="2" xr3:uid="{00000000-0010-0000-0100-000002000000}" name="JUN/26" dataDxfId="157" dataCellStyle="Normal 2"/>
    <tableColumn id="3" xr3:uid="{00000000-0010-0000-0100-000003000000}" name="JUN /25" dataDxfId="156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3000000}" name="Tabla141519" displayName="Tabla141519" ref="A14:C18" totalsRowShown="0" headerRowDxfId="24" dataDxfId="22" headerRowBorderDxfId="23" tableBorderDxfId="21">
  <tableColumns count="3">
    <tableColumn id="1" xr3:uid="{00000000-0010-0000-1300-000001000000}" name="CONCEPTO" dataDxfId="20"/>
    <tableColumn id="3" xr3:uid="{9711372F-165D-4459-BEDC-58A5029BF402}" name="jun-26"/>
    <tableColumn id="2" xr3:uid="{00000000-0010-0000-1300-000002000000}" name="JUN /25" dataDxfId="19">
      <calculatedColumnFormula>C10+C11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4000000}" name="Tabla14151920" displayName="Tabla14151920" ref="A14:C20" totalsRowShown="0" headerRowDxfId="18" dataDxfId="16" headerRowBorderDxfId="17" tableBorderDxfId="15">
  <tableColumns count="3">
    <tableColumn id="1" xr3:uid="{00000000-0010-0000-1400-000001000000}" name="CONCEPTO" dataDxfId="14"/>
    <tableColumn id="3" xr3:uid="{7E500944-A5C4-45C4-A595-8F8C1776A4FD}" name="JUN /26" dataDxfId="13"/>
    <tableColumn id="2" xr3:uid="{00000000-0010-0000-1400-000002000000}" name="JUN / 25" dataDxfId="12">
      <calculatedColumnFormula>C10+C11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5000000}" name="Tabla1311" displayName="Tabla1311" ref="C13:D23" totalsRowShown="0" headerRowDxfId="11" dataDxfId="9" headerRowBorderDxfId="10" tableBorderDxfId="8">
  <tableColumns count="2">
    <tableColumn id="1" xr3:uid="{00000000-0010-0000-1500-000001000000}" name="Columna1" dataDxfId="7"/>
    <tableColumn id="2" xr3:uid="{00000000-0010-0000-1500-000002000000}" name="CERTIFICADOS / 26" dataDxfId="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6000000}" name="Tabla18" displayName="Tabla18" ref="C26:D28" totalsRowShown="0" headerRowDxfId="5" dataDxfId="3" headerRowBorderDxfId="4" tableBorderDxfId="2" headerRowCellStyle="Normal 2">
  <tableColumns count="2">
    <tableColumn id="1" xr3:uid="{00000000-0010-0000-1600-000001000000}" name="GENERO" dataDxfId="1" dataCellStyle="Normal 2"/>
    <tableColumn id="2" xr3:uid="{00000000-0010-0000-16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5" dataDxfId="153" headerRowBorderDxfId="154" tableBorderDxfId="152">
  <tableColumns count="3">
    <tableColumn id="1" xr3:uid="{00000000-0010-0000-0200-000001000000}" name="CONCEPTO" dataDxfId="151" dataCellStyle="Normal 2"/>
    <tableColumn id="2" xr3:uid="{00000000-0010-0000-0200-000002000000}" name="JUN/26" dataDxfId="150" dataCellStyle="Normal 2"/>
    <tableColumn id="3" xr3:uid="{00000000-0010-0000-0200-000003000000}" name="JUN /25" dataDxfId="149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8" dataDxfId="146" headerRowBorderDxfId="147" tableBorderDxfId="145">
  <tableColumns count="3">
    <tableColumn id="1" xr3:uid="{00000000-0010-0000-0300-000001000000}" name="CONCEPTO" dataDxfId="144" dataCellStyle="Normal 2"/>
    <tableColumn id="2" xr3:uid="{00000000-0010-0000-0300-000002000000}" name="JUN/26" dataDxfId="143" dataCellStyle="Normal 2"/>
    <tableColumn id="3" xr3:uid="{00000000-0010-0000-0300-000003000000}" name="JUN /25" dataDxfId="142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41" dataDxfId="139" headerRowBorderDxfId="140" tableBorderDxfId="138" headerRowCellStyle="Normal 2">
  <tableColumns count="6">
    <tableColumn id="1" xr3:uid="{00000000-0010-0000-0400-000001000000}" name="EDAD" dataDxfId="137"/>
    <tableColumn id="2" xr3:uid="{00000000-0010-0000-0400-000002000000}" name="CHOQUES" dataDxfId="136"/>
    <tableColumn id="3" xr3:uid="{00000000-0010-0000-0400-000003000000}" name="ATROPELLOS" dataDxfId="135"/>
    <tableColumn id="4" xr3:uid="{00000000-0010-0000-0400-000004000000}" name="VOLCADURAS" dataDxfId="134"/>
    <tableColumn id="5" xr3:uid="{00000000-0010-0000-0400-000005000000}" name="CAIDA DE PERSONA" dataDxfId="133"/>
    <tableColumn id="6" xr3:uid="{00000000-0010-0000-0400-000006000000}" name="TOTAL" dataDxfId="1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31" dataDxfId="129" headerRowBorderDxfId="130" tableBorderDxfId="128" headerRowCellStyle="Normal 2" dataCellStyle="Normal 2">
  <tableColumns count="6">
    <tableColumn id="1" xr3:uid="{00000000-0010-0000-0500-000001000000}" name="HORA" dataDxfId="127"/>
    <tableColumn id="2" xr3:uid="{00000000-0010-0000-0500-000002000000}" name="CHOQUES" dataDxfId="126" dataCellStyle="Normal 2"/>
    <tableColumn id="3" xr3:uid="{00000000-0010-0000-0500-000003000000}" name="ATROPELLOS" dataDxfId="125" dataCellStyle="Normal 2"/>
    <tableColumn id="4" xr3:uid="{00000000-0010-0000-0500-000004000000}" name="VOLCADURAS" dataDxfId="124" dataCellStyle="Normal 2"/>
    <tableColumn id="5" xr3:uid="{00000000-0010-0000-0500-000005000000}" name="CAIDA DE PERSONA" dataDxfId="123" dataCellStyle="Normal 2"/>
    <tableColumn id="6" xr3:uid="{00000000-0010-0000-0500-000006000000}" name="COMPUTO" dataDxfId="122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D39" totalsRowShown="0" headerRowDxfId="121" dataDxfId="119" headerRowBorderDxfId="120" tableBorderDxfId="118" headerRowCellStyle="Normal 2" dataCellStyle="Normal 2">
  <sortState xmlns:xlrd2="http://schemas.microsoft.com/office/spreadsheetml/2017/richdata2" ref="B14:C39">
    <sortCondition ref="B14:B39"/>
  </sortState>
  <tableColumns count="3">
    <tableColumn id="1" xr3:uid="{00000000-0010-0000-0600-000001000000}" name="HORA" dataDxfId="117"/>
    <tableColumn id="2" xr3:uid="{00000000-0010-0000-0600-000002000000}" name="ESTADO  DE EBRIEDAD" dataDxfId="116" dataCellStyle="Normal 2"/>
    <tableColumn id="3" xr3:uid="{9186BBF5-60B0-4981-9900-80066C520901}" name="DPI" dataDxfId="115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6:D64" totalsRowShown="0" headerRowDxfId="114" dataDxfId="112" headerRowBorderDxfId="113" tableBorderDxfId="111" totalsRowBorderDxfId="110" headerRowCellStyle="Normal 2" dataCellStyle="Normal 2">
  <sortState xmlns:xlrd2="http://schemas.microsoft.com/office/spreadsheetml/2017/richdata2" ref="B47:C64">
    <sortCondition ref="B47:B64"/>
  </sortState>
  <tableColumns count="3">
    <tableColumn id="1" xr3:uid="{00000000-0010-0000-0700-000001000000}" name="EDAD" dataDxfId="109"/>
    <tableColumn id="2" xr3:uid="{00000000-0010-0000-0700-000002000000}" name="ESTADO  DE EBRIEDAD" dataDxfId="108" dataCellStyle="Normal 2"/>
    <tableColumn id="3" xr3:uid="{680CED15-10F5-423C-B2B3-36008E4DD4E9}" name="DPI" dataDxfId="107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1:C73" totalsRowShown="0" headerRowDxfId="106" dataDxfId="104" headerRowBorderDxfId="105" tableBorderDxfId="103" totalsRowBorderDxfId="102" headerRowCellStyle="Normal 2">
  <tableColumns count="2">
    <tableColumn id="1" xr3:uid="{00000000-0010-0000-0800-000001000000}" name="GENERO " dataDxfId="101" dataCellStyle="Normal 2"/>
    <tableColumn id="2" xr3:uid="{00000000-0010-0000-0800-000002000000}" name="E.E." dataDxfId="100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4" zoomScale="75" zoomScaleNormal="75" zoomScaleSheetLayoutView="75" zoomScalePageLayoutView="75" workbookViewId="0">
      <selection activeCell="C23" sqref="C23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12.7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ht="50.25" customHeight="1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59" t="s">
        <v>0</v>
      </c>
      <c r="C13" s="60" t="s">
        <v>160</v>
      </c>
      <c r="D13" s="61" t="s">
        <v>154</v>
      </c>
    </row>
    <row r="14" spans="2:13" ht="30.95" customHeight="1">
      <c r="B14" s="62" t="s">
        <v>1</v>
      </c>
      <c r="C14" s="63">
        <v>238</v>
      </c>
      <c r="D14" s="64">
        <v>259</v>
      </c>
    </row>
    <row r="15" spans="2:13" ht="25.5" customHeight="1">
      <c r="B15" s="62" t="s">
        <v>2</v>
      </c>
      <c r="C15" s="63">
        <v>10</v>
      </c>
      <c r="D15" s="64">
        <v>8</v>
      </c>
    </row>
    <row r="16" spans="2:13" ht="30.95" customHeight="1">
      <c r="B16" s="62" t="s">
        <v>3</v>
      </c>
      <c r="C16" s="63">
        <v>5</v>
      </c>
      <c r="D16" s="64">
        <v>10</v>
      </c>
    </row>
    <row r="17" spans="2:5" ht="24" customHeight="1">
      <c r="B17" s="62" t="s">
        <v>4</v>
      </c>
      <c r="C17" s="63">
        <v>0</v>
      </c>
      <c r="D17" s="64">
        <v>1</v>
      </c>
    </row>
    <row r="18" spans="2:5" ht="9" customHeight="1">
      <c r="B18" s="62"/>
      <c r="C18" s="63"/>
      <c r="D18" s="64"/>
    </row>
    <row r="19" spans="2:5" ht="30.95" customHeight="1">
      <c r="B19" s="233" t="s">
        <v>5</v>
      </c>
      <c r="C19" s="234">
        <f>SUM(C14:C18)</f>
        <v>253</v>
      </c>
      <c r="D19" s="234">
        <f>D14+D15+D16+D17</f>
        <v>278</v>
      </c>
    </row>
    <row r="20" spans="2:5" ht="8.25" customHeight="1">
      <c r="B20" s="62"/>
      <c r="C20" s="63"/>
      <c r="D20" s="64"/>
      <c r="E20" s="30"/>
    </row>
    <row r="21" spans="2:5" ht="33" customHeight="1">
      <c r="B21" s="62" t="s">
        <v>6</v>
      </c>
      <c r="C21" s="63">
        <v>168</v>
      </c>
      <c r="D21" s="64">
        <v>158</v>
      </c>
      <c r="E21" s="30"/>
    </row>
    <row r="22" spans="2:5" ht="21">
      <c r="B22" s="65" t="s">
        <v>7</v>
      </c>
      <c r="C22" s="66">
        <v>2</v>
      </c>
      <c r="D22" s="67">
        <v>1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8"/>
  <sheetViews>
    <sheetView showGridLines="0" view="pageLayout" zoomScaleNormal="100" workbookViewId="0">
      <selection activeCell="A22" sqref="A22:XFD22"/>
    </sheetView>
  </sheetViews>
  <sheetFormatPr baseColWidth="10" defaultRowHeight="12.75"/>
  <cols>
    <col min="1" max="1" width="2" customWidth="1"/>
    <col min="2" max="2" width="3.8554687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6"/>
      <c r="B4" s="56"/>
      <c r="C4" s="56"/>
      <c r="D4" s="56"/>
      <c r="E4" s="56"/>
    </row>
    <row r="5" spans="1:5" ht="27" customHeight="1">
      <c r="A5" s="56"/>
      <c r="B5" s="56"/>
      <c r="C5" s="56"/>
      <c r="D5" s="56"/>
      <c r="E5" s="56"/>
    </row>
    <row r="6" spans="1:5" ht="24" customHeight="1">
      <c r="A6" s="56"/>
      <c r="B6" s="56"/>
      <c r="C6" s="56"/>
      <c r="D6" s="56"/>
      <c r="E6" s="56"/>
    </row>
    <row r="7" spans="1:5" ht="25.5" customHeight="1">
      <c r="D7" s="56"/>
      <c r="E7" s="56"/>
    </row>
    <row r="8" spans="1:5" ht="2.25" customHeight="1" thickBot="1"/>
    <row r="9" spans="1:5" ht="24" thickBot="1">
      <c r="C9" s="401" t="s">
        <v>162</v>
      </c>
      <c r="D9" s="402"/>
    </row>
    <row r="10" spans="1:5" ht="15">
      <c r="C10" s="127" t="s">
        <v>103</v>
      </c>
      <c r="D10" s="128" t="s">
        <v>104</v>
      </c>
    </row>
    <row r="11" spans="1:5" ht="18" customHeight="1">
      <c r="C11" s="129"/>
      <c r="D11" s="130" t="s">
        <v>10</v>
      </c>
    </row>
    <row r="12" spans="1:5" ht="15.75">
      <c r="C12" s="342">
        <v>3</v>
      </c>
      <c r="D12" s="343" t="s">
        <v>167</v>
      </c>
    </row>
    <row r="13" spans="1:5" ht="15.75">
      <c r="C13" s="341">
        <v>2</v>
      </c>
      <c r="D13" s="343" t="s">
        <v>168</v>
      </c>
    </row>
    <row r="14" spans="1:5" ht="15.75">
      <c r="C14" s="341">
        <v>2</v>
      </c>
      <c r="D14" s="343" t="s">
        <v>169</v>
      </c>
    </row>
    <row r="15" spans="1:5" ht="15.75">
      <c r="C15" s="341">
        <v>2</v>
      </c>
      <c r="D15" s="343" t="s">
        <v>170</v>
      </c>
    </row>
    <row r="16" spans="1:5" ht="15.75">
      <c r="C16" s="341">
        <v>2</v>
      </c>
      <c r="D16" s="343" t="s">
        <v>171</v>
      </c>
    </row>
    <row r="17" spans="3:4" ht="15.75">
      <c r="C17" s="342">
        <v>2</v>
      </c>
      <c r="D17" s="344" t="s">
        <v>172</v>
      </c>
    </row>
    <row r="18" spans="3:4" ht="15.75">
      <c r="C18" s="341">
        <v>2</v>
      </c>
      <c r="D18" s="343" t="s">
        <v>173</v>
      </c>
    </row>
    <row r="19" spans="3:4" ht="15.75">
      <c r="C19" s="341">
        <v>2</v>
      </c>
      <c r="D19" s="343" t="s">
        <v>174</v>
      </c>
    </row>
    <row r="20" spans="3:4" ht="15.75">
      <c r="C20" s="342">
        <v>2</v>
      </c>
      <c r="D20" s="343" t="s">
        <v>175</v>
      </c>
    </row>
    <row r="21" spans="3:4" ht="8.25" customHeight="1">
      <c r="C21" s="295"/>
      <c r="D21" s="131"/>
    </row>
    <row r="22" spans="3:4" ht="18.75">
      <c r="C22" s="296"/>
      <c r="D22" s="219"/>
    </row>
    <row r="23" spans="3:4" ht="18.75">
      <c r="C23" s="296"/>
      <c r="D23" s="130" t="s">
        <v>157</v>
      </c>
    </row>
    <row r="24" spans="3:4" ht="15.75">
      <c r="C24" s="341">
        <v>1</v>
      </c>
      <c r="D24" s="343" t="s">
        <v>176</v>
      </c>
    </row>
    <row r="25" spans="3:4" ht="6.75" customHeight="1">
      <c r="C25" s="294"/>
      <c r="D25" s="132"/>
    </row>
    <row r="26" spans="3:4" ht="15.75">
      <c r="C26" s="341">
        <v>2</v>
      </c>
      <c r="D26" s="343" t="s">
        <v>177</v>
      </c>
    </row>
    <row r="27" spans="3:4" ht="15.75">
      <c r="C27" s="341">
        <v>2</v>
      </c>
      <c r="D27" s="343" t="s">
        <v>178</v>
      </c>
    </row>
    <row r="28" spans="3:4" ht="19.5" customHeight="1">
      <c r="C28" s="341">
        <v>2</v>
      </c>
      <c r="D28" s="343" t="s">
        <v>179</v>
      </c>
    </row>
    <row r="29" spans="3:4" ht="15.75">
      <c r="C29" s="341">
        <v>2</v>
      </c>
      <c r="D29" s="343" t="s">
        <v>180</v>
      </c>
    </row>
    <row r="30" spans="3:4" ht="15.75">
      <c r="C30" s="341">
        <v>1</v>
      </c>
      <c r="D30" s="343" t="s">
        <v>181</v>
      </c>
    </row>
    <row r="31" spans="3:4" ht="15.75">
      <c r="C31" s="341">
        <v>1</v>
      </c>
      <c r="D31" s="343" t="s">
        <v>182</v>
      </c>
    </row>
    <row r="32" spans="3:4" ht="15.75">
      <c r="C32" s="341">
        <v>1</v>
      </c>
      <c r="D32" s="343" t="s">
        <v>183</v>
      </c>
    </row>
    <row r="33" spans="3:4" ht="15.75">
      <c r="C33" s="341">
        <v>1</v>
      </c>
      <c r="D33" s="343" t="s">
        <v>184</v>
      </c>
    </row>
    <row r="34" spans="3:4" ht="15.75">
      <c r="C34" s="345">
        <v>1</v>
      </c>
      <c r="D34" s="343" t="s">
        <v>185</v>
      </c>
    </row>
    <row r="35" spans="3:4" ht="15.75">
      <c r="C35" s="345">
        <v>1</v>
      </c>
      <c r="D35" s="343" t="s">
        <v>186</v>
      </c>
    </row>
    <row r="36" spans="3:4" ht="15.75">
      <c r="C36" s="345">
        <v>1</v>
      </c>
      <c r="D36" s="343" t="s">
        <v>187</v>
      </c>
    </row>
    <row r="37" spans="3:4" ht="16.5" customHeight="1">
      <c r="C37" s="341">
        <v>1</v>
      </c>
      <c r="D37" s="343" t="s">
        <v>188</v>
      </c>
    </row>
    <row r="38" spans="3:4" ht="23.25" customHeight="1"/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4" zoomScale="75" zoomScaleNormal="100" zoomScaleSheetLayoutView="75" zoomScalePageLayoutView="75" workbookViewId="0">
      <selection activeCell="C23" sqref="C23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1.28515625" style="8" customWidth="1"/>
    <col min="4" max="4" width="10.710937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2:16" ht="30" customHeight="1">
      <c r="B9" s="58"/>
      <c r="C9" s="58"/>
      <c r="D9" s="58"/>
      <c r="E9" s="58"/>
      <c r="F9" s="58"/>
      <c r="G9" s="58"/>
      <c r="H9" s="58"/>
      <c r="I9" s="58"/>
      <c r="J9" s="58"/>
      <c r="K9" s="58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 thickBot="1"/>
    <row r="14" spans="2:16" ht="30.95" customHeight="1">
      <c r="B14" s="364" t="s">
        <v>0</v>
      </c>
      <c r="C14" s="365" t="s">
        <v>160</v>
      </c>
      <c r="D14" s="366" t="s">
        <v>154</v>
      </c>
    </row>
    <row r="15" spans="2:16" ht="30.95" customHeight="1">
      <c r="B15" s="367" t="s">
        <v>18</v>
      </c>
      <c r="C15" s="133">
        <v>36</v>
      </c>
      <c r="D15" s="368">
        <v>23</v>
      </c>
    </row>
    <row r="16" spans="2:16" ht="24" customHeight="1">
      <c r="B16" s="367" t="s">
        <v>19</v>
      </c>
      <c r="C16" s="133">
        <v>37</v>
      </c>
      <c r="D16" s="368">
        <v>18</v>
      </c>
    </row>
    <row r="17" spans="2:4" ht="30.95" customHeight="1" thickBot="1">
      <c r="B17" s="369" t="s">
        <v>20</v>
      </c>
      <c r="C17" s="370">
        <v>54</v>
      </c>
      <c r="D17" s="371">
        <v>45</v>
      </c>
    </row>
    <row r="18" spans="2:4" ht="15" customHeight="1">
      <c r="B18" s="134"/>
      <c r="C18" s="135"/>
      <c r="D18" s="135"/>
    </row>
    <row r="19" spans="2:4" ht="30.95" customHeight="1">
      <c r="B19" s="136" t="s">
        <v>5</v>
      </c>
      <c r="C19" s="314">
        <v>84</v>
      </c>
      <c r="D19" s="315">
        <f>D15+D16+D17</f>
        <v>86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I14" sqref="I14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37" t="s">
        <v>0</v>
      </c>
      <c r="B14" s="60" t="s">
        <v>160</v>
      </c>
      <c r="C14" s="61" t="s">
        <v>154</v>
      </c>
    </row>
    <row r="15" spans="1:15" ht="28.5" customHeight="1">
      <c r="A15" s="140" t="s">
        <v>135</v>
      </c>
      <c r="B15" s="297">
        <v>381</v>
      </c>
      <c r="C15" s="298">
        <v>515</v>
      </c>
    </row>
    <row r="16" spans="1:15" ht="9.75" customHeight="1">
      <c r="A16" s="141"/>
      <c r="B16" s="139"/>
      <c r="C16" s="138"/>
    </row>
    <row r="17" spans="1:3" ht="30.95" customHeight="1">
      <c r="A17" s="142" t="s">
        <v>5</v>
      </c>
      <c r="B17" s="299">
        <f>B15+B16</f>
        <v>381</v>
      </c>
      <c r="C17" s="299">
        <f>C15+C16</f>
        <v>515</v>
      </c>
    </row>
    <row r="18" spans="1:3" ht="30.95" customHeight="1"/>
    <row r="19" spans="1:3" ht="30.95" customHeight="1" thickBot="1"/>
    <row r="20" spans="1:3" ht="30.95" customHeight="1" thickBot="1">
      <c r="A20" s="161" t="s">
        <v>123</v>
      </c>
      <c r="B20" s="162" t="s">
        <v>120</v>
      </c>
      <c r="C20" s="163" t="s">
        <v>121</v>
      </c>
    </row>
    <row r="21" spans="1:3" ht="30.95" customHeight="1" thickBot="1">
      <c r="A21" s="143" t="s">
        <v>122</v>
      </c>
      <c r="B21" s="162">
        <v>340</v>
      </c>
      <c r="C21" s="163">
        <v>41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J38"/>
  <sheetViews>
    <sheetView showGridLines="0" view="pageLayout" zoomScale="93" zoomScaleNormal="100" zoomScalePageLayoutView="93" workbookViewId="0">
      <selection activeCell="C23" sqref="C23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7.7109375" customWidth="1"/>
    <col min="6" max="6" width="14.5703125" customWidth="1"/>
    <col min="7" max="7" width="16" customWidth="1"/>
    <col min="8" max="8" width="15.42578125" customWidth="1"/>
  </cols>
  <sheetData>
    <row r="2" spans="2:10" ht="12.75" customHeight="1">
      <c r="B2" s="58"/>
      <c r="C2" s="58"/>
      <c r="D2" s="58"/>
      <c r="E2" s="58"/>
      <c r="F2" s="58"/>
      <c r="G2" s="58"/>
      <c r="H2" s="58"/>
    </row>
    <row r="3" spans="2:10" ht="12.75" customHeight="1">
      <c r="B3" s="58"/>
      <c r="C3" s="58"/>
      <c r="D3" s="58"/>
      <c r="E3" s="58"/>
      <c r="F3" s="58"/>
      <c r="G3" s="58"/>
      <c r="H3" s="58"/>
    </row>
    <row r="4" spans="2:10" ht="12.75" customHeight="1">
      <c r="B4" s="58"/>
      <c r="C4" s="58"/>
      <c r="D4" s="58"/>
      <c r="E4" s="58"/>
      <c r="F4" s="58"/>
      <c r="G4" s="58"/>
      <c r="H4" s="58"/>
    </row>
    <row r="5" spans="2:10" ht="12.75" customHeight="1">
      <c r="D5" s="55"/>
      <c r="E5" s="55"/>
      <c r="F5" s="55"/>
      <c r="G5" s="55"/>
      <c r="H5" s="55"/>
    </row>
    <row r="6" spans="2:10" ht="12.75" customHeight="1">
      <c r="D6" s="55"/>
      <c r="E6" s="55"/>
      <c r="F6" s="55"/>
      <c r="G6" s="55"/>
      <c r="H6" s="55"/>
    </row>
    <row r="9" spans="2:10" ht="15">
      <c r="C9" s="36"/>
      <c r="D9" s="36"/>
      <c r="E9" s="36"/>
      <c r="F9" s="36"/>
      <c r="G9" s="36"/>
      <c r="H9" s="36"/>
      <c r="I9" s="36"/>
      <c r="J9" s="36"/>
    </row>
    <row r="10" spans="2:10" s="35" customFormat="1" ht="33" customHeight="1">
      <c r="I10" s="45"/>
      <c r="J10" s="45"/>
    </row>
    <row r="11" spans="2:10" ht="15.75" thickBot="1">
      <c r="I11" s="36"/>
      <c r="J11" s="36"/>
    </row>
    <row r="12" spans="2:10" ht="39" customHeight="1" thickBot="1">
      <c r="C12" s="220" t="s">
        <v>29</v>
      </c>
      <c r="D12" s="221" t="s">
        <v>124</v>
      </c>
      <c r="E12" s="223" t="s">
        <v>125</v>
      </c>
      <c r="F12" s="222" t="s">
        <v>126</v>
      </c>
      <c r="G12" s="224" t="s">
        <v>134</v>
      </c>
      <c r="H12" s="225" t="s">
        <v>5</v>
      </c>
      <c r="I12" s="36"/>
      <c r="J12" s="36"/>
    </row>
    <row r="13" spans="2:10" ht="45" customHeight="1" thickBot="1">
      <c r="C13" s="356" t="s">
        <v>190</v>
      </c>
      <c r="D13" s="353">
        <v>135</v>
      </c>
      <c r="E13" s="353">
        <v>1</v>
      </c>
      <c r="F13" s="353">
        <v>15</v>
      </c>
      <c r="G13" s="354">
        <v>40</v>
      </c>
      <c r="H13" s="229">
        <f>SUM(D13:G13)</f>
        <v>191</v>
      </c>
      <c r="I13" s="36"/>
      <c r="J13" s="36"/>
    </row>
    <row r="14" spans="2:10" ht="11.25" customHeight="1" thickBot="1">
      <c r="C14" s="357"/>
      <c r="D14" s="351"/>
      <c r="E14" s="351"/>
      <c r="F14" s="351"/>
      <c r="G14" s="352"/>
      <c r="H14" s="230"/>
      <c r="I14" s="36"/>
      <c r="J14" s="36"/>
    </row>
    <row r="15" spans="2:10" ht="45.75" customHeight="1" thickBot="1">
      <c r="C15" s="357" t="s">
        <v>191</v>
      </c>
      <c r="D15" s="234">
        <v>21</v>
      </c>
      <c r="E15" s="234"/>
      <c r="F15" s="234">
        <v>2</v>
      </c>
      <c r="G15" s="355"/>
      <c r="H15" s="230">
        <f>SUM(D15:G15)</f>
        <v>23</v>
      </c>
      <c r="I15" s="36"/>
      <c r="J15" s="36"/>
    </row>
    <row r="16" spans="2:10" ht="19.5" thickBot="1">
      <c r="C16" s="226" t="s">
        <v>5</v>
      </c>
      <c r="D16" s="227">
        <f>SUM(D13:D15)</f>
        <v>156</v>
      </c>
      <c r="E16" s="227">
        <f>SUM(E13:E15)</f>
        <v>1</v>
      </c>
      <c r="F16" s="227">
        <f>SUM(F13:F15)</f>
        <v>17</v>
      </c>
      <c r="G16" s="226">
        <f>SUM(G13:G15)</f>
        <v>40</v>
      </c>
      <c r="H16" s="228">
        <f>SUM(D16:G16)</f>
        <v>214</v>
      </c>
      <c r="I16" s="36"/>
      <c r="J16" s="36"/>
    </row>
    <row r="17" spans="3:10" ht="15">
      <c r="C17" s="36"/>
      <c r="D17" s="36"/>
      <c r="E17" s="36"/>
      <c r="F17" s="36"/>
      <c r="G17" s="36"/>
      <c r="H17" s="36"/>
      <c r="I17" s="36"/>
      <c r="J17" s="36"/>
    </row>
    <row r="18" spans="3:10" ht="15">
      <c r="C18" s="36"/>
      <c r="D18" s="36"/>
      <c r="E18" s="36"/>
      <c r="F18" s="36"/>
      <c r="G18" s="36"/>
      <c r="H18" s="36"/>
      <c r="I18" s="36"/>
      <c r="J18" s="36"/>
    </row>
    <row r="19" spans="3:10" ht="15">
      <c r="C19" s="36"/>
      <c r="D19" s="36"/>
      <c r="E19" s="36"/>
      <c r="F19" s="36"/>
      <c r="G19" s="36"/>
      <c r="H19" s="36"/>
      <c r="I19" s="36"/>
      <c r="J19" s="36"/>
    </row>
    <row r="20" spans="3:10" ht="15">
      <c r="C20" s="36"/>
      <c r="D20" s="36"/>
      <c r="E20" s="36"/>
      <c r="F20" s="36"/>
      <c r="G20" s="36"/>
      <c r="H20" s="36"/>
      <c r="I20" s="36"/>
      <c r="J20" s="36"/>
    </row>
    <row r="21" spans="3:10" ht="15">
      <c r="C21" s="36"/>
      <c r="D21" s="36"/>
      <c r="E21" s="36"/>
      <c r="F21" s="36"/>
      <c r="G21" s="36"/>
      <c r="H21" s="36"/>
      <c r="I21" s="36"/>
      <c r="J21" s="36"/>
    </row>
    <row r="22" spans="3:10" ht="15">
      <c r="I22" s="36"/>
      <c r="J22" s="36"/>
    </row>
    <row r="23" spans="3:10" ht="15">
      <c r="I23" s="36"/>
      <c r="J23" s="36"/>
    </row>
    <row r="38" spans="3:3" ht="15">
      <c r="C38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zoomScaleNormal="100" workbookViewId="0">
      <selection activeCell="C23" sqref="C23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26.25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26.25" customHeight="1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5"/>
      <c r="C9" s="55"/>
      <c r="D9" s="55"/>
      <c r="E9" s="55"/>
      <c r="F9" s="55"/>
      <c r="G9" s="55"/>
      <c r="H9" s="41"/>
      <c r="I9" s="41"/>
    </row>
    <row r="10" spans="1:12" ht="31.5" customHeight="1" thickBot="1">
      <c r="A10" s="403" t="s">
        <v>27</v>
      </c>
      <c r="B10" s="145" t="s">
        <v>138</v>
      </c>
      <c r="C10" s="146" t="s">
        <v>23</v>
      </c>
      <c r="D10" s="147" t="s">
        <v>107</v>
      </c>
      <c r="E10" s="147" t="s">
        <v>25</v>
      </c>
      <c r="F10" s="148" t="s">
        <v>26</v>
      </c>
      <c r="G10" s="149" t="s">
        <v>137</v>
      </c>
      <c r="H10" s="150" t="s">
        <v>5</v>
      </c>
      <c r="I10" s="14"/>
      <c r="J10" s="14"/>
    </row>
    <row r="11" spans="1:12" ht="24" customHeight="1" thickBot="1">
      <c r="A11" s="404"/>
      <c r="B11" s="194" t="s">
        <v>21</v>
      </c>
      <c r="C11" s="195"/>
      <c r="D11" s="195"/>
      <c r="E11" s="195">
        <v>3</v>
      </c>
      <c r="F11" s="195">
        <v>6</v>
      </c>
      <c r="G11" s="196"/>
      <c r="H11" s="231">
        <f>SUM(E11:G11)</f>
        <v>9</v>
      </c>
      <c r="J11" s="40"/>
    </row>
    <row r="12" spans="1:12" ht="24" customHeight="1" thickBot="1">
      <c r="A12" s="404"/>
      <c r="B12" s="197" t="s">
        <v>22</v>
      </c>
      <c r="C12" s="198"/>
      <c r="D12" s="198"/>
      <c r="E12" s="198">
        <v>4</v>
      </c>
      <c r="F12" s="198">
        <v>2</v>
      </c>
      <c r="G12" s="199">
        <v>2</v>
      </c>
      <c r="H12" s="231">
        <f t="shared" ref="H12:H17" si="0">SUM(E12:G12)</f>
        <v>8</v>
      </c>
      <c r="J12" s="40"/>
    </row>
    <row r="13" spans="1:12" ht="24" customHeight="1" thickBot="1">
      <c r="A13" s="404"/>
      <c r="B13" s="197" t="s">
        <v>108</v>
      </c>
      <c r="C13" s="198"/>
      <c r="D13" s="198"/>
      <c r="E13" s="198"/>
      <c r="F13" s="198"/>
      <c r="G13" s="199">
        <v>1</v>
      </c>
      <c r="H13" s="231">
        <f t="shared" si="0"/>
        <v>1</v>
      </c>
      <c r="J13" s="40"/>
    </row>
    <row r="14" spans="1:12" ht="24" customHeight="1" thickBot="1">
      <c r="A14" s="404"/>
      <c r="B14" s="197" t="s">
        <v>127</v>
      </c>
      <c r="C14" s="198"/>
      <c r="D14" s="198"/>
      <c r="E14" s="198"/>
      <c r="F14" s="198"/>
      <c r="G14" s="199"/>
      <c r="H14" s="231">
        <f t="shared" si="0"/>
        <v>0</v>
      </c>
      <c r="J14" s="40"/>
    </row>
    <row r="15" spans="1:12" ht="24" customHeight="1" thickBot="1">
      <c r="A15" s="404"/>
      <c r="B15" s="197" t="s">
        <v>30</v>
      </c>
      <c r="C15" s="198"/>
      <c r="D15" s="198"/>
      <c r="E15" s="198"/>
      <c r="F15" s="198"/>
      <c r="G15" s="199"/>
      <c r="H15" s="231">
        <f t="shared" si="0"/>
        <v>0</v>
      </c>
      <c r="J15" s="40"/>
    </row>
    <row r="16" spans="1:12" ht="12" customHeight="1" thickBot="1">
      <c r="A16" s="404"/>
      <c r="B16" s="200"/>
      <c r="C16" s="201"/>
      <c r="D16" s="201"/>
      <c r="E16" s="201"/>
      <c r="F16" s="201"/>
      <c r="G16" s="201"/>
      <c r="H16" s="231"/>
      <c r="J16" s="40"/>
    </row>
    <row r="17" spans="1:10" ht="24" customHeight="1" thickBot="1">
      <c r="A17" s="405"/>
      <c r="B17" s="202" t="s">
        <v>27</v>
      </c>
      <c r="C17" s="203">
        <f>C11+C12+C15</f>
        <v>0</v>
      </c>
      <c r="D17" s="203">
        <f>D11+D12+D15</f>
        <v>0</v>
      </c>
      <c r="E17" s="203">
        <f>E11+E12+E15+E13+E14</f>
        <v>7</v>
      </c>
      <c r="F17" s="203">
        <f>F11+F12+F15+F13+F14</f>
        <v>8</v>
      </c>
      <c r="G17" s="203">
        <f>G11+G12+G15+G13+G14</f>
        <v>3</v>
      </c>
      <c r="H17" s="231">
        <f t="shared" si="0"/>
        <v>18</v>
      </c>
      <c r="J17" s="40"/>
    </row>
    <row r="18" spans="1:10" ht="13.5" thickBot="1">
      <c r="A18" s="151"/>
      <c r="B18" s="151"/>
      <c r="C18" s="151"/>
      <c r="D18" s="151"/>
      <c r="E18" s="151"/>
      <c r="F18" s="151"/>
      <c r="G18" s="151"/>
      <c r="H18" s="152"/>
    </row>
    <row r="19" spans="1:10" ht="32.25" customHeight="1" thickBot="1">
      <c r="A19" s="403" t="s">
        <v>28</v>
      </c>
      <c r="B19" s="153" t="s">
        <v>29</v>
      </c>
      <c r="C19" s="154" t="s">
        <v>23</v>
      </c>
      <c r="D19" s="155" t="s">
        <v>24</v>
      </c>
      <c r="E19" s="155" t="s">
        <v>25</v>
      </c>
      <c r="F19" s="156" t="s">
        <v>26</v>
      </c>
      <c r="G19" s="157" t="s">
        <v>137</v>
      </c>
      <c r="H19" s="158" t="s">
        <v>5</v>
      </c>
      <c r="I19" s="14"/>
      <c r="J19" s="14"/>
    </row>
    <row r="20" spans="1:10" ht="0.75" customHeight="1" thickBot="1">
      <c r="A20" s="404"/>
      <c r="B20" s="159"/>
      <c r="C20" s="151">
        <v>0</v>
      </c>
      <c r="D20" s="151"/>
      <c r="E20" s="151"/>
      <c r="F20" s="151"/>
      <c r="G20" s="151"/>
      <c r="H20" s="160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404"/>
      <c r="B21" s="204" t="s">
        <v>21</v>
      </c>
      <c r="C21" s="205"/>
      <c r="D21" s="205"/>
      <c r="E21" s="205">
        <v>6</v>
      </c>
      <c r="F21" s="205">
        <v>4</v>
      </c>
      <c r="G21" s="206"/>
      <c r="H21" s="232">
        <f>Tabla9[[#This Row],[JUZGADO COLEGIADO]]+Tabla9[[#This Row],[JUZGADO IV]]+Tabla9[[#This Row],[JUZGADO III]]</f>
        <v>10</v>
      </c>
      <c r="J21" s="40"/>
    </row>
    <row r="22" spans="1:10" ht="24" customHeight="1" thickBot="1">
      <c r="A22" s="404"/>
      <c r="B22" s="207" t="s">
        <v>22</v>
      </c>
      <c r="C22" s="208"/>
      <c r="D22" s="208"/>
      <c r="E22" s="208">
        <v>6</v>
      </c>
      <c r="F22" s="208"/>
      <c r="G22" s="209"/>
      <c r="H22" s="232">
        <f>Tabla9[[#This Row],[JUZGADO COLEGIADO]]+Tabla9[[#This Row],[JUZGADO IV]]+Tabla9[[#This Row],[JUZGADO III]]</f>
        <v>6</v>
      </c>
      <c r="J22" s="40"/>
    </row>
    <row r="23" spans="1:10" ht="24" customHeight="1" thickBot="1">
      <c r="A23" s="404"/>
      <c r="B23" s="197" t="s">
        <v>108</v>
      </c>
      <c r="C23" s="208"/>
      <c r="D23" s="208"/>
      <c r="E23" s="208"/>
      <c r="F23" s="208"/>
      <c r="G23" s="209">
        <v>1</v>
      </c>
      <c r="H23" s="232">
        <f>Tabla9[[#This Row],[JUZGADO COLEGIADO]]+Tabla9[[#This Row],[JUZGADO IV]]+Tabla9[[#This Row],[JUZGADO III]]</f>
        <v>1</v>
      </c>
      <c r="J23" s="40"/>
    </row>
    <row r="24" spans="1:10" ht="24" customHeight="1" thickBot="1">
      <c r="A24" s="404"/>
      <c r="B24" s="197" t="s">
        <v>127</v>
      </c>
      <c r="C24" s="208"/>
      <c r="D24" s="208"/>
      <c r="E24" s="208"/>
      <c r="F24" s="208"/>
      <c r="G24" s="209"/>
      <c r="H24" s="232">
        <f>Tabla9[[#This Row],[JUZGADO COLEGIADO]]+Tabla9[[#This Row],[JUZGADO IV]]+Tabla9[[#This Row],[JUZGADO III]]</f>
        <v>0</v>
      </c>
      <c r="J24" s="40"/>
    </row>
    <row r="25" spans="1:10" ht="24" customHeight="1" thickBot="1">
      <c r="A25" s="405"/>
      <c r="B25" s="207" t="s">
        <v>158</v>
      </c>
      <c r="C25" s="208"/>
      <c r="D25" s="208"/>
      <c r="E25" s="208"/>
      <c r="F25" s="208"/>
      <c r="G25" s="209"/>
      <c r="H25" s="232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10"/>
      <c r="C26" s="210"/>
      <c r="D26" s="210"/>
      <c r="E26" s="210"/>
      <c r="F26" s="210"/>
      <c r="G26" s="210"/>
      <c r="H26" s="232"/>
      <c r="J26" s="40"/>
    </row>
    <row r="27" spans="1:10" ht="24" customHeight="1" thickBot="1">
      <c r="B27" s="211" t="s">
        <v>28</v>
      </c>
      <c r="C27" s="212">
        <f>C21+C22+C25</f>
        <v>0</v>
      </c>
      <c r="D27" s="212">
        <f>D21+D22+D25</f>
        <v>0</v>
      </c>
      <c r="E27" s="212">
        <f>E25+E24+E23+E22+E21</f>
        <v>12</v>
      </c>
      <c r="F27" s="212">
        <f>F25+F24+F23+F22+F21</f>
        <v>4</v>
      </c>
      <c r="G27" s="212">
        <f>G25+G24+G23+G22+G21</f>
        <v>1</v>
      </c>
      <c r="H27" s="232">
        <f>Tabla9[[#This Row],[JUZGADO COLEGIADO]]+Tabla9[[#This Row],[JUZGADO IV]]+Tabla9[[#This Row],[JUZGADO III]]</f>
        <v>17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view="pageLayout" topLeftCell="A4" zoomScale="75" zoomScaleNormal="100" zoomScaleSheetLayoutView="75" zoomScalePageLayoutView="75" workbookViewId="0">
      <selection activeCell="C23" sqref="C23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3" width="11.42578125" style="8"/>
    <col min="16384" max="16384" width="11.42578125" style="8" customWidth="1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7" t="s">
        <v>0</v>
      </c>
      <c r="B14" s="61" t="s">
        <v>163</v>
      </c>
    </row>
    <row r="15" spans="1:14" ht="28.5" customHeight="1">
      <c r="A15" s="140" t="s">
        <v>148</v>
      </c>
      <c r="B15" s="298">
        <v>299</v>
      </c>
    </row>
    <row r="16" spans="1:14" ht="9.75" customHeight="1">
      <c r="A16" s="141"/>
      <c r="B16" s="138"/>
    </row>
    <row r="17" spans="1:2" ht="30.95" customHeight="1">
      <c r="A17" s="142" t="s">
        <v>5</v>
      </c>
      <c r="B17" s="299">
        <f>B15+B16</f>
        <v>299</v>
      </c>
    </row>
    <row r="18" spans="1:2" ht="30.95" customHeight="1"/>
    <row r="19" spans="1:2" ht="30.95" customHeight="1"/>
    <row r="20" spans="1:2" ht="30.95" customHeight="1">
      <c r="A20" s="307"/>
      <c r="B20" s="308"/>
    </row>
    <row r="21" spans="1:2" ht="30.95" customHeight="1">
      <c r="A21" s="309"/>
      <c r="B21" s="308"/>
    </row>
    <row r="22" spans="1:2" ht="30.95" customHeight="1">
      <c r="A22" s="310"/>
      <c r="B22" s="311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topLeftCell="A4" zoomScale="75" zoomScaleNormal="100" zoomScaleSheetLayoutView="75" zoomScalePageLayoutView="75" workbookViewId="0">
      <selection activeCell="C23" sqref="C23"/>
    </sheetView>
  </sheetViews>
  <sheetFormatPr baseColWidth="10" defaultRowHeight="15"/>
  <cols>
    <col min="1" max="1" width="32.28515625" style="8" customWidth="1"/>
    <col min="2" max="2" width="16" style="8" customWidth="1"/>
    <col min="3" max="244" width="11.5703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5703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5703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5703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5703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5703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5703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5703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5703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5703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5703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5703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5703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5703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5703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5703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5703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5703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5703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5703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5703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5703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5703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5703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5703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5703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5703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5703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5703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5703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5703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5703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5703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5703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5703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5703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5703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5703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5703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5703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5703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5703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5703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5703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5703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5703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5703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5703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5703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5703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5703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5703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5703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5703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5703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5703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5703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5703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5703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5703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5703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5703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5703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3" width="11.5703125" style="8"/>
    <col min="16384" max="16384" width="11.42578125" style="8" customWidth="1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7" t="s">
        <v>0</v>
      </c>
      <c r="B14" s="61" t="s">
        <v>163</v>
      </c>
    </row>
    <row r="15" spans="1:14" ht="29.25" customHeight="1">
      <c r="A15" s="372" t="s">
        <v>159</v>
      </c>
      <c r="B15" s="346" t="s">
        <v>189</v>
      </c>
    </row>
    <row r="16" spans="1:14" ht="28.5" customHeight="1">
      <c r="A16" s="140" t="s">
        <v>148</v>
      </c>
      <c r="B16" s="298">
        <v>284</v>
      </c>
    </row>
    <row r="17" spans="1:2" ht="9.75" customHeight="1">
      <c r="A17" s="141"/>
      <c r="B17" s="138"/>
    </row>
    <row r="18" spans="1:2" ht="30.95" customHeight="1">
      <c r="A18" s="142" t="s">
        <v>5</v>
      </c>
      <c r="B18" s="316">
        <f>B16+B17+B15</f>
        <v>299</v>
      </c>
    </row>
    <row r="19" spans="1:2" ht="30.95" customHeight="1"/>
    <row r="20" spans="1:2" ht="30.95" customHeight="1"/>
    <row r="21" spans="1:2" ht="30.95" customHeight="1">
      <c r="A21" s="307"/>
      <c r="B21" s="308"/>
    </row>
    <row r="22" spans="1:2" ht="30.95" customHeight="1">
      <c r="A22" s="309"/>
      <c r="B22" s="308"/>
    </row>
    <row r="23" spans="1:2" ht="30.95" customHeight="1">
      <c r="A23" s="310"/>
      <c r="B23" s="311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30.95" customHeight="1">
      <c r="A26" s="12"/>
      <c r="B26" s="13"/>
    </row>
    <row r="27" spans="1:2" ht="4.5" customHeight="1">
      <c r="A27" s="12"/>
      <c r="B27" s="13"/>
    </row>
    <row r="28" spans="1:2" ht="30.95" customHeight="1">
      <c r="A28" s="12"/>
      <c r="B28" s="13"/>
    </row>
    <row r="29" spans="1:2" ht="30.95" customHeight="1">
      <c r="A29" s="12"/>
      <c r="B29" s="13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1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O29"/>
  <sheetViews>
    <sheetView showGridLines="0" view="pageLayout" topLeftCell="A10" zoomScale="75" zoomScaleNormal="100" zoomScaleSheetLayoutView="75" zoomScalePageLayoutView="75" workbookViewId="0">
      <selection activeCell="C23" sqref="C23"/>
    </sheetView>
  </sheetViews>
  <sheetFormatPr baseColWidth="10" defaultRowHeight="15"/>
  <cols>
    <col min="1" max="1" width="26" style="8" customWidth="1"/>
    <col min="2" max="2" width="15.8554687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37" t="s">
        <v>0</v>
      </c>
      <c r="B14" s="318" t="s">
        <v>164</v>
      </c>
      <c r="C14" s="69" t="s">
        <v>154</v>
      </c>
    </row>
    <row r="15" spans="1:15" ht="28.5" customHeight="1">
      <c r="A15" s="140" t="s">
        <v>149</v>
      </c>
      <c r="B15" s="347">
        <v>189</v>
      </c>
      <c r="C15" s="312">
        <v>222</v>
      </c>
    </row>
    <row r="16" spans="1:15" ht="9.75" customHeight="1">
      <c r="A16" s="140"/>
      <c r="B16" s="347"/>
      <c r="C16" s="312"/>
    </row>
    <row r="17" spans="1:3" ht="30.95" customHeight="1">
      <c r="A17" s="141" t="s">
        <v>150</v>
      </c>
      <c r="B17" s="348">
        <v>188</v>
      </c>
      <c r="C17" s="139">
        <v>170</v>
      </c>
    </row>
    <row r="18" spans="1:3" ht="30.95" customHeight="1">
      <c r="A18" s="142" t="s">
        <v>5</v>
      </c>
      <c r="B18" s="299">
        <f>B16+B17+B15</f>
        <v>377</v>
      </c>
      <c r="C18" s="299">
        <f>C16+C17+C15</f>
        <v>392</v>
      </c>
    </row>
    <row r="19" spans="1:3" ht="30.95" customHeight="1"/>
    <row r="20" spans="1:3" ht="30.95" customHeight="1"/>
    <row r="21" spans="1:3" ht="30.95" customHeight="1">
      <c r="A21" s="307"/>
      <c r="B21" s="307"/>
      <c r="C21" s="308"/>
    </row>
    <row r="22" spans="1:3" ht="30.95" customHeight="1">
      <c r="A22" s="309"/>
      <c r="B22" s="309"/>
      <c r="C22" s="308"/>
    </row>
    <row r="23" spans="1:3" ht="30.95" customHeight="1">
      <c r="A23" s="310"/>
      <c r="B23" s="310"/>
      <c r="C23" s="311"/>
    </row>
    <row r="24" spans="1:3" ht="30.95" customHeight="1">
      <c r="A24" s="12"/>
      <c r="B24" s="12"/>
      <c r="C24" s="13"/>
    </row>
    <row r="25" spans="1:3" ht="30.95" customHeight="1">
      <c r="A25" s="12"/>
      <c r="B25" s="12"/>
      <c r="C25" s="13"/>
    </row>
    <row r="26" spans="1:3" ht="4.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30.95" customHeight="1">
      <c r="A28" s="12"/>
      <c r="B28" s="12"/>
      <c r="C28" s="13"/>
    </row>
    <row r="29" spans="1:3" ht="15.75">
      <c r="A29" s="12"/>
      <c r="B29" s="12"/>
      <c r="C29" s="13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6:O31"/>
  <sheetViews>
    <sheetView showGridLines="0" view="pageLayout" topLeftCell="A7" zoomScale="75" zoomScaleNormal="100" zoomScaleSheetLayoutView="75" zoomScalePageLayoutView="75" workbookViewId="0">
      <selection activeCell="C23" sqref="C23"/>
    </sheetView>
  </sheetViews>
  <sheetFormatPr baseColWidth="10" defaultRowHeight="15"/>
  <cols>
    <col min="1" max="1" width="26" style="8" customWidth="1"/>
    <col min="2" max="2" width="16.4257812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37" t="s">
        <v>0</v>
      </c>
      <c r="B14" s="319" t="s">
        <v>163</v>
      </c>
      <c r="C14" s="69" t="s">
        <v>156</v>
      </c>
    </row>
    <row r="15" spans="1:15" ht="28.5" customHeight="1">
      <c r="A15" s="140" t="s">
        <v>151</v>
      </c>
      <c r="B15" s="347">
        <v>23</v>
      </c>
      <c r="C15" s="312">
        <v>28</v>
      </c>
    </row>
    <row r="16" spans="1:15" ht="9.75" customHeight="1">
      <c r="A16" s="140"/>
      <c r="B16" s="347"/>
      <c r="C16" s="312"/>
    </row>
    <row r="17" spans="1:3" ht="24" customHeight="1">
      <c r="A17" s="140" t="s">
        <v>152</v>
      </c>
      <c r="B17" s="349">
        <v>15</v>
      </c>
      <c r="C17" s="313">
        <v>21</v>
      </c>
    </row>
    <row r="18" spans="1:3" ht="12" customHeight="1">
      <c r="A18" s="140"/>
      <c r="B18" s="349"/>
      <c r="C18" s="313"/>
    </row>
    <row r="19" spans="1:3" ht="30.95" customHeight="1">
      <c r="A19" s="141" t="s">
        <v>153</v>
      </c>
      <c r="B19" s="348">
        <v>13</v>
      </c>
      <c r="C19" s="139">
        <v>34</v>
      </c>
    </row>
    <row r="20" spans="1:3" ht="30.95" customHeight="1">
      <c r="A20" s="142" t="s">
        <v>5</v>
      </c>
      <c r="B20" s="299">
        <f>B19+B17+B15</f>
        <v>51</v>
      </c>
      <c r="C20" s="299">
        <f>C19+C17+C15</f>
        <v>83</v>
      </c>
    </row>
    <row r="21" spans="1:3" ht="30.95" customHeight="1"/>
    <row r="22" spans="1:3" ht="30.95" customHeight="1"/>
    <row r="23" spans="1:3" ht="30.95" customHeight="1">
      <c r="A23" s="307"/>
      <c r="B23" s="307"/>
      <c r="C23" s="308"/>
    </row>
    <row r="24" spans="1:3" ht="30.95" customHeight="1">
      <c r="A24" s="309"/>
      <c r="B24" s="309"/>
      <c r="C24" s="308"/>
    </row>
    <row r="25" spans="1:3" ht="30.95" customHeight="1">
      <c r="A25" s="310"/>
      <c r="B25" s="310"/>
      <c r="C25" s="311"/>
    </row>
    <row r="26" spans="1:3" ht="30.9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4.5" customHeight="1">
      <c r="A28" s="12"/>
      <c r="B28" s="12"/>
      <c r="C28" s="13"/>
    </row>
    <row r="29" spans="1:3" ht="30.95" customHeight="1">
      <c r="A29" s="12"/>
      <c r="B29" s="12"/>
      <c r="C29" s="13"/>
    </row>
    <row r="30" spans="1:3" ht="30.95" customHeight="1">
      <c r="A30" s="12"/>
      <c r="B30" s="12"/>
      <c r="C30" s="13"/>
    </row>
    <row r="31" spans="1:3" ht="15.75">
      <c r="A31" s="12"/>
      <c r="B31" s="12"/>
      <c r="C31" s="13"/>
    </row>
  </sheetData>
  <printOptions horizontalCentered="1"/>
  <pageMargins left="0.45" right="0" top="0.43" bottom="0" header="0" footer="0"/>
  <pageSetup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2:L45"/>
  <sheetViews>
    <sheetView showGridLines="0" tabSelected="1" view="pageLayout" topLeftCell="A7" zoomScaleNormal="100" workbookViewId="0">
      <selection activeCell="C23" sqref="C23"/>
    </sheetView>
  </sheetViews>
  <sheetFormatPr baseColWidth="10" defaultColWidth="11.42578125" defaultRowHeight="12.75"/>
  <cols>
    <col min="1" max="2" width="5.140625" style="15" customWidth="1"/>
    <col min="3" max="3" width="20.28515625" style="15" customWidth="1"/>
    <col min="4" max="4" width="21.140625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05"/>
      <c r="D2" s="105"/>
      <c r="E2" s="105"/>
      <c r="F2" s="105"/>
      <c r="G2" s="105"/>
      <c r="H2" s="105"/>
      <c r="I2" s="105"/>
      <c r="J2" s="105"/>
    </row>
    <row r="3" spans="3:12" ht="12.75" customHeight="1">
      <c r="C3" s="105"/>
      <c r="D3" s="105"/>
      <c r="E3" s="105"/>
      <c r="F3" s="105"/>
      <c r="G3" s="105"/>
      <c r="H3" s="105"/>
      <c r="I3" s="105"/>
      <c r="J3" s="105"/>
    </row>
    <row r="4" spans="3:12" ht="12.75" customHeight="1">
      <c r="C4" s="105"/>
      <c r="D4" s="105"/>
      <c r="E4" s="105"/>
      <c r="F4" s="105"/>
      <c r="G4" s="105"/>
      <c r="H4" s="105"/>
      <c r="I4" s="105"/>
      <c r="J4" s="105"/>
    </row>
    <row r="5" spans="3:12" ht="12.75" customHeight="1">
      <c r="D5" s="164"/>
      <c r="E5" s="164"/>
      <c r="F5" s="164"/>
      <c r="G5" s="164"/>
      <c r="H5" s="164"/>
      <c r="I5" s="164"/>
      <c r="J5" s="164"/>
    </row>
    <row r="6" spans="3:12" ht="12.75" customHeight="1">
      <c r="D6" s="164"/>
      <c r="E6" s="164"/>
      <c r="F6" s="164"/>
      <c r="G6" s="164"/>
      <c r="H6" s="164"/>
      <c r="I6" s="164"/>
      <c r="J6" s="164"/>
    </row>
    <row r="9" spans="3:12" ht="15">
      <c r="C9" s="165"/>
      <c r="D9" s="165"/>
      <c r="E9" s="165"/>
      <c r="F9" s="165"/>
      <c r="G9" s="165"/>
      <c r="H9" s="165"/>
      <c r="I9" s="165"/>
      <c r="J9" s="165"/>
      <c r="K9" s="165"/>
      <c r="L9" s="165"/>
    </row>
    <row r="10" spans="3:12" s="167" customFormat="1" ht="33" customHeight="1">
      <c r="E10" s="166"/>
      <c r="F10" s="166"/>
    </row>
    <row r="11" spans="3:12" ht="15">
      <c r="E11" s="165"/>
      <c r="F11" s="165"/>
    </row>
    <row r="12" spans="3:12" ht="10.5" customHeight="1" thickBot="1">
      <c r="E12" s="165"/>
      <c r="F12" s="165"/>
    </row>
    <row r="13" spans="3:12" ht="16.5" thickBot="1">
      <c r="C13" s="306" t="s">
        <v>29</v>
      </c>
      <c r="D13" s="363" t="s">
        <v>165</v>
      </c>
      <c r="E13" s="165"/>
      <c r="F13" s="165"/>
    </row>
    <row r="14" spans="3:12" ht="18" customHeight="1">
      <c r="C14" s="373" t="s">
        <v>139</v>
      </c>
      <c r="D14" s="360">
        <v>391</v>
      </c>
      <c r="E14" s="165"/>
      <c r="F14" s="165"/>
    </row>
    <row r="15" spans="3:12" ht="9" customHeight="1">
      <c r="C15" s="374"/>
      <c r="D15" s="361"/>
      <c r="E15" s="165"/>
      <c r="F15" s="165"/>
    </row>
    <row r="16" spans="3:12" ht="16.5" customHeight="1">
      <c r="C16" s="374" t="s">
        <v>140</v>
      </c>
      <c r="D16" s="361">
        <v>496</v>
      </c>
      <c r="E16" s="165"/>
      <c r="F16" s="165"/>
    </row>
    <row r="17" spans="3:12" ht="11.25" customHeight="1">
      <c r="C17" s="374"/>
      <c r="D17" s="361"/>
      <c r="E17" s="165"/>
      <c r="F17" s="165"/>
    </row>
    <row r="18" spans="3:12" ht="21" customHeight="1">
      <c r="C18" s="374" t="s">
        <v>147</v>
      </c>
      <c r="D18" s="361">
        <v>378</v>
      </c>
      <c r="E18" s="165"/>
      <c r="F18" s="165"/>
    </row>
    <row r="19" spans="3:12" ht="10.5" customHeight="1">
      <c r="C19" s="374"/>
      <c r="D19" s="361"/>
      <c r="E19" s="165"/>
      <c r="F19" s="165"/>
    </row>
    <row r="20" spans="3:12" ht="30.75" customHeight="1">
      <c r="C20" s="374" t="s">
        <v>192</v>
      </c>
      <c r="D20" s="361">
        <v>5</v>
      </c>
      <c r="E20" s="165"/>
      <c r="F20" s="165"/>
    </row>
    <row r="21" spans="3:12" ht="10.5" customHeight="1">
      <c r="C21" s="374"/>
      <c r="D21" s="361"/>
      <c r="E21" s="165"/>
      <c r="F21" s="165"/>
      <c r="G21" s="165"/>
      <c r="H21" s="165"/>
      <c r="I21" s="165"/>
      <c r="J21" s="165"/>
      <c r="K21" s="165"/>
      <c r="L21" s="165"/>
    </row>
    <row r="22" spans="3:12" ht="16.5" thickBot="1">
      <c r="C22" s="375" t="s">
        <v>141</v>
      </c>
      <c r="D22" s="362">
        <v>414</v>
      </c>
      <c r="E22" s="165"/>
      <c r="F22" s="165"/>
      <c r="G22" s="165"/>
      <c r="H22" s="165"/>
      <c r="I22" s="165"/>
      <c r="J22" s="165"/>
      <c r="K22" s="165"/>
      <c r="L22" s="165"/>
    </row>
    <row r="23" spans="3:12" ht="16.5" thickBot="1">
      <c r="C23" s="358"/>
      <c r="D23" s="359">
        <f>SUM(D14:D22)</f>
        <v>1684</v>
      </c>
      <c r="E23" s="165"/>
      <c r="F23" s="165"/>
      <c r="G23" s="165"/>
      <c r="H23" s="165"/>
      <c r="I23" s="165"/>
      <c r="J23" s="165"/>
      <c r="K23" s="165"/>
      <c r="L23" s="165"/>
    </row>
    <row r="24" spans="3:12" ht="15.75">
      <c r="C24" s="111"/>
      <c r="D24" s="111"/>
      <c r="E24" s="165"/>
      <c r="F24" s="165"/>
      <c r="G24" s="165"/>
      <c r="H24" s="165"/>
      <c r="I24" s="165"/>
      <c r="J24" s="165"/>
      <c r="K24" s="165"/>
      <c r="L24" s="165"/>
    </row>
    <row r="25" spans="3:12" ht="15.75">
      <c r="C25" s="111"/>
      <c r="D25" s="111"/>
      <c r="E25" s="169"/>
      <c r="F25" s="165"/>
      <c r="G25" s="165"/>
      <c r="H25" s="165"/>
      <c r="I25" s="165"/>
      <c r="J25" s="165"/>
      <c r="K25" s="165"/>
      <c r="L25" s="165"/>
    </row>
    <row r="26" spans="3:12" ht="37.5" customHeight="1" thickBot="1">
      <c r="C26" s="302" t="s">
        <v>142</v>
      </c>
      <c r="D26" s="303" t="s">
        <v>135</v>
      </c>
      <c r="E26" s="170"/>
      <c r="F26" s="165"/>
      <c r="G26" s="165"/>
      <c r="H26" s="165"/>
      <c r="I26" s="165"/>
      <c r="J26" s="165"/>
      <c r="K26" s="165"/>
      <c r="L26" s="165"/>
    </row>
    <row r="27" spans="3:12" ht="23.25" customHeight="1">
      <c r="C27" s="300" t="s">
        <v>100</v>
      </c>
      <c r="D27" s="304">
        <v>344</v>
      </c>
      <c r="E27" s="170"/>
      <c r="F27" s="165"/>
      <c r="G27" s="165"/>
      <c r="H27" s="165"/>
      <c r="I27" s="165"/>
      <c r="J27" s="165"/>
      <c r="K27" s="165"/>
      <c r="L27" s="165"/>
    </row>
    <row r="28" spans="3:12" ht="21" customHeight="1">
      <c r="C28" s="301" t="s">
        <v>101</v>
      </c>
      <c r="D28" s="305">
        <v>47</v>
      </c>
      <c r="E28" s="170"/>
      <c r="F28" s="165"/>
      <c r="G28" s="165"/>
      <c r="H28" s="165"/>
      <c r="I28" s="165"/>
      <c r="J28" s="165"/>
      <c r="K28" s="165"/>
      <c r="L28" s="165"/>
    </row>
    <row r="29" spans="3:12" ht="15">
      <c r="C29" s="168"/>
      <c r="D29" s="168"/>
      <c r="E29" s="171"/>
      <c r="K29" s="165"/>
      <c r="L29" s="165"/>
    </row>
    <row r="30" spans="3:12" ht="15">
      <c r="K30" s="165"/>
      <c r="L30" s="165"/>
    </row>
    <row r="45" spans="3:3" ht="15">
      <c r="C45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topLeftCell="A10" zoomScale="75" zoomScaleNormal="50" zoomScaleSheetLayoutView="75" zoomScalePageLayoutView="75" workbookViewId="0">
      <selection activeCell="C23" sqref="C23"/>
    </sheetView>
  </sheetViews>
  <sheetFormatPr baseColWidth="10" defaultColWidth="11.42578125" defaultRowHeight="15"/>
  <cols>
    <col min="1" max="1" width="8" style="3" customWidth="1"/>
    <col min="2" max="2" width="39" style="3" customWidth="1"/>
    <col min="3" max="3" width="11.85546875" style="3" customWidth="1"/>
    <col min="4" max="4" width="11.28515625" style="3" customWidth="1"/>
    <col min="5" max="16384" width="11.42578125" style="3"/>
  </cols>
  <sheetData>
    <row r="2" spans="1:17">
      <c r="B2" s="376"/>
      <c r="C2" s="376"/>
      <c r="D2" s="376"/>
      <c r="E2" s="376"/>
      <c r="F2" s="376"/>
      <c r="G2" s="376"/>
      <c r="H2" s="376"/>
      <c r="I2" s="376"/>
    </row>
    <row r="3" spans="1:17" ht="15" customHeight="1">
      <c r="B3" s="376"/>
      <c r="C3" s="376"/>
      <c r="D3" s="376"/>
      <c r="E3" s="376"/>
      <c r="F3" s="376"/>
      <c r="G3" s="376"/>
      <c r="H3" s="376"/>
      <c r="I3" s="376"/>
      <c r="J3" s="48"/>
      <c r="K3" s="48"/>
    </row>
    <row r="4" spans="1:17" ht="15" customHeight="1">
      <c r="A4" s="48"/>
      <c r="B4" s="376"/>
      <c r="C4" s="376"/>
      <c r="D4" s="376"/>
      <c r="E4" s="376"/>
      <c r="F4" s="376"/>
      <c r="G4" s="376"/>
      <c r="H4" s="376"/>
      <c r="I4" s="376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8" t="s">
        <v>13</v>
      </c>
      <c r="C13" s="60" t="s">
        <v>160</v>
      </c>
      <c r="D13" s="61" t="s">
        <v>154</v>
      </c>
    </row>
    <row r="14" spans="1:17" ht="39.75" customHeight="1">
      <c r="B14" s="70" t="s">
        <v>11</v>
      </c>
      <c r="C14" s="71">
        <v>0</v>
      </c>
      <c r="D14" s="72">
        <v>0</v>
      </c>
    </row>
    <row r="15" spans="1:17" ht="30.95" customHeight="1">
      <c r="B15" s="70" t="s">
        <v>112</v>
      </c>
      <c r="C15" s="73">
        <v>0</v>
      </c>
      <c r="D15" s="72">
        <v>0</v>
      </c>
    </row>
    <row r="16" spans="1:17" ht="22.5" customHeight="1">
      <c r="B16" s="70" t="s">
        <v>12</v>
      </c>
      <c r="C16" s="73">
        <v>36</v>
      </c>
      <c r="D16" s="72">
        <v>23</v>
      </c>
    </row>
    <row r="17" spans="2:4" ht="30.95" customHeight="1">
      <c r="B17" s="70" t="s">
        <v>10</v>
      </c>
      <c r="C17" s="73">
        <v>43</v>
      </c>
      <c r="D17" s="72">
        <v>38</v>
      </c>
    </row>
    <row r="18" spans="2:4" ht="33" customHeight="1">
      <c r="B18" s="70" t="s">
        <v>9</v>
      </c>
      <c r="C18" s="73">
        <v>50</v>
      </c>
      <c r="D18" s="72">
        <v>77</v>
      </c>
    </row>
    <row r="19" spans="2:4" ht="27.75" customHeight="1" thickBot="1">
      <c r="B19" s="74" t="s">
        <v>109</v>
      </c>
      <c r="C19" s="75">
        <v>124</v>
      </c>
      <c r="D19" s="76">
        <v>140</v>
      </c>
    </row>
    <row r="20" spans="2:4" ht="21.75" thickBot="1">
      <c r="B20" s="77"/>
      <c r="C20" s="78"/>
      <c r="D20" s="79"/>
    </row>
    <row r="21" spans="2:4" ht="21">
      <c r="B21" s="80" t="s">
        <v>5</v>
      </c>
      <c r="C21" s="81">
        <f>SUM(C14:C20)</f>
        <v>253</v>
      </c>
      <c r="D21" s="82">
        <f>SUM(D14:D20)</f>
        <v>278</v>
      </c>
    </row>
    <row r="22" spans="2:4" ht="15" customHeight="1"/>
    <row r="23" spans="2:4" ht="15" customHeight="1">
      <c r="B23" s="57"/>
      <c r="C23" s="57"/>
      <c r="D23" s="57"/>
    </row>
    <row r="24" spans="2:4" ht="18.75">
      <c r="B24" s="47"/>
      <c r="C24" s="377"/>
      <c r="D24" s="377"/>
    </row>
    <row r="25" spans="2:4" ht="18.75">
      <c r="B25" s="47"/>
      <c r="C25" s="377"/>
      <c r="D25" s="377"/>
    </row>
    <row r="26" spans="2:4" ht="18.75">
      <c r="B26" s="47"/>
      <c r="C26" s="377"/>
      <c r="D26" s="377"/>
    </row>
    <row r="27" spans="2:4" ht="18.75">
      <c r="B27" s="47"/>
      <c r="C27" s="377"/>
      <c r="D27" s="377"/>
    </row>
    <row r="28" spans="2:4" ht="18.75">
      <c r="B28" s="47"/>
      <c r="C28" s="377"/>
      <c r="D28" s="377"/>
    </row>
    <row r="29" spans="2:4" ht="18.75">
      <c r="B29" s="47"/>
      <c r="C29" s="377"/>
      <c r="D29" s="377"/>
    </row>
    <row r="30" spans="2:4" ht="18.75">
      <c r="B30" s="47"/>
      <c r="C30" s="377"/>
      <c r="D30" s="377"/>
    </row>
    <row r="31" spans="2:4" ht="18.75">
      <c r="B31" s="47"/>
      <c r="C31" s="377"/>
      <c r="D31" s="377"/>
    </row>
    <row r="32" spans="2:4" ht="18.75">
      <c r="B32" s="47"/>
      <c r="C32" s="377"/>
      <c r="D32" s="377"/>
    </row>
    <row r="33" spans="2:4" ht="18.75">
      <c r="B33" s="47"/>
      <c r="C33" s="377"/>
      <c r="D33" s="377"/>
    </row>
    <row r="34" spans="2:4" ht="18.75">
      <c r="B34" s="47"/>
      <c r="C34" s="377"/>
      <c r="D34" s="377"/>
    </row>
    <row r="35" spans="2:4" ht="15.75">
      <c r="C35" s="378"/>
      <c r="D35" s="378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C23" sqref="C23"/>
    </sheetView>
  </sheetViews>
  <sheetFormatPr baseColWidth="10" defaultColWidth="11.42578125" defaultRowHeight="15"/>
  <cols>
    <col min="1" max="1" width="7.28515625" style="3" customWidth="1"/>
    <col min="2" max="2" width="36.85546875" style="3" customWidth="1"/>
    <col min="3" max="4" width="11.28515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3" t="s">
        <v>0</v>
      </c>
      <c r="C13" s="60" t="s">
        <v>160</v>
      </c>
      <c r="D13" s="61" t="s">
        <v>154</v>
      </c>
    </row>
    <row r="14" spans="2:12" ht="30.95" customHeight="1">
      <c r="B14" s="70" t="s">
        <v>14</v>
      </c>
      <c r="C14" s="84">
        <v>10</v>
      </c>
      <c r="D14" s="85">
        <v>23</v>
      </c>
    </row>
    <row r="15" spans="2:12" ht="22.5" customHeight="1">
      <c r="B15" s="70" t="s">
        <v>15</v>
      </c>
      <c r="C15" s="84">
        <v>21</v>
      </c>
      <c r="D15" s="85">
        <v>16</v>
      </c>
    </row>
    <row r="16" spans="2:12" ht="30.95" customHeight="1">
      <c r="B16" s="70" t="s">
        <v>16</v>
      </c>
      <c r="C16" s="84">
        <v>0</v>
      </c>
      <c r="D16" s="85">
        <v>1</v>
      </c>
    </row>
    <row r="17" spans="2:4" ht="18.75">
      <c r="B17" s="86"/>
      <c r="C17" s="87"/>
      <c r="D17" s="88"/>
    </row>
    <row r="18" spans="2:4" ht="21">
      <c r="B18" s="89" t="s">
        <v>5</v>
      </c>
      <c r="C18" s="76">
        <f>C14+C15</f>
        <v>31</v>
      </c>
      <c r="D18" s="76">
        <f>D14+D15</f>
        <v>39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C23" sqref="C23"/>
    </sheetView>
  </sheetViews>
  <sheetFormatPr baseColWidth="10" defaultColWidth="11.42578125" defaultRowHeight="15"/>
  <cols>
    <col min="1" max="1" width="7.140625" style="3" customWidth="1"/>
    <col min="2" max="2" width="36.85546875" style="3" customWidth="1"/>
    <col min="3" max="4" width="11.28515625" style="3" customWidth="1"/>
    <col min="5" max="16384" width="11.42578125" style="3"/>
  </cols>
  <sheetData>
    <row r="4" spans="1:11" ht="1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26.2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3" t="s">
        <v>0</v>
      </c>
      <c r="C14" s="60" t="s">
        <v>160</v>
      </c>
      <c r="D14" s="61" t="s">
        <v>154</v>
      </c>
    </row>
    <row r="15" spans="1:11" ht="30.95" customHeight="1">
      <c r="B15" s="70" t="s">
        <v>14</v>
      </c>
      <c r="C15" s="92">
        <v>1</v>
      </c>
      <c r="D15" s="72">
        <v>6</v>
      </c>
    </row>
    <row r="16" spans="1:11" ht="23.25" customHeight="1">
      <c r="B16" s="70" t="s">
        <v>15</v>
      </c>
      <c r="C16" s="92">
        <v>0</v>
      </c>
      <c r="D16" s="72">
        <v>0</v>
      </c>
    </row>
    <row r="17" spans="2:4" ht="30.95" customHeight="1">
      <c r="B17" s="70" t="s">
        <v>16</v>
      </c>
      <c r="C17" s="92">
        <v>0</v>
      </c>
      <c r="D17" s="72">
        <v>0</v>
      </c>
    </row>
    <row r="18" spans="2:4" ht="21">
      <c r="B18" s="86"/>
      <c r="C18" s="93"/>
      <c r="D18" s="94"/>
    </row>
    <row r="19" spans="2:4" ht="21">
      <c r="B19" s="235" t="s">
        <v>5</v>
      </c>
      <c r="C19" s="76">
        <f>C15+C16</f>
        <v>1</v>
      </c>
      <c r="D19" s="76">
        <f>D15+D16</f>
        <v>6</v>
      </c>
    </row>
    <row r="20" spans="2:4">
      <c r="B20" s="91"/>
      <c r="C20" s="91"/>
      <c r="D20" s="91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zoomScaleNormal="50" zoomScaleSheetLayoutView="75" workbookViewId="0">
      <selection activeCell="C23" sqref="C23"/>
    </sheetView>
  </sheetViews>
  <sheetFormatPr baseColWidth="10" defaultRowHeight="12.75"/>
  <cols>
    <col min="1" max="1" width="10.85546875" style="15" customWidth="1"/>
    <col min="2" max="2" width="21.85546875" style="15" customWidth="1"/>
    <col min="3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5"/>
      <c r="C2" s="95"/>
      <c r="D2" s="95"/>
      <c r="E2" s="95"/>
      <c r="F2" s="95"/>
      <c r="G2" s="95"/>
      <c r="H2" s="50"/>
      <c r="I2" s="49"/>
      <c r="J2" s="49"/>
    </row>
    <row r="3" spans="1:10" ht="18" customHeight="1">
      <c r="B3" s="95"/>
      <c r="C3" s="95"/>
      <c r="D3" s="95"/>
      <c r="E3" s="95"/>
      <c r="F3" s="95"/>
      <c r="G3" s="95"/>
      <c r="H3" s="50"/>
      <c r="I3" s="49"/>
      <c r="J3" s="49"/>
    </row>
    <row r="4" spans="1:10" ht="15.75" customHeight="1">
      <c r="A4" s="50"/>
      <c r="B4" s="95"/>
      <c r="C4" s="95"/>
      <c r="D4" s="95"/>
      <c r="E4" s="95"/>
      <c r="F4" s="95"/>
      <c r="G4" s="95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72" t="s">
        <v>58</v>
      </c>
      <c r="C12" s="96" t="s">
        <v>1</v>
      </c>
      <c r="D12" s="96" t="s">
        <v>2</v>
      </c>
      <c r="E12" s="96" t="s">
        <v>3</v>
      </c>
      <c r="F12" s="96" t="s">
        <v>32</v>
      </c>
      <c r="G12" s="173" t="s">
        <v>5</v>
      </c>
    </row>
    <row r="13" spans="1:10" ht="19.7" customHeight="1">
      <c r="B13" s="174" t="s">
        <v>59</v>
      </c>
      <c r="C13" s="97">
        <v>23</v>
      </c>
      <c r="D13" s="97">
        <v>0</v>
      </c>
      <c r="E13" s="97">
        <v>0</v>
      </c>
      <c r="F13" s="97">
        <v>0</v>
      </c>
      <c r="G13" s="175">
        <f t="shared" ref="G13:G28" si="0">SUM(C13:F13)</f>
        <v>23</v>
      </c>
    </row>
    <row r="14" spans="1:10" ht="19.7" customHeight="1">
      <c r="B14" s="176" t="s">
        <v>60</v>
      </c>
      <c r="C14" s="98">
        <v>61</v>
      </c>
      <c r="D14" s="98">
        <v>1</v>
      </c>
      <c r="E14" s="98">
        <v>0</v>
      </c>
      <c r="F14" s="98">
        <v>0</v>
      </c>
      <c r="G14" s="177">
        <f t="shared" si="0"/>
        <v>62</v>
      </c>
    </row>
    <row r="15" spans="1:10" ht="19.7" customHeight="1">
      <c r="B15" s="176" t="s">
        <v>61</v>
      </c>
      <c r="C15" s="98">
        <v>71</v>
      </c>
      <c r="D15" s="98">
        <v>4</v>
      </c>
      <c r="E15" s="98">
        <v>2</v>
      </c>
      <c r="F15" s="98">
        <v>0</v>
      </c>
      <c r="G15" s="177">
        <f t="shared" si="0"/>
        <v>77</v>
      </c>
    </row>
    <row r="16" spans="1:10" ht="19.7" customHeight="1">
      <c r="B16" s="176" t="s">
        <v>62</v>
      </c>
      <c r="C16" s="98">
        <v>56</v>
      </c>
      <c r="D16" s="98">
        <v>1</v>
      </c>
      <c r="E16" s="98">
        <v>3</v>
      </c>
      <c r="F16" s="98">
        <v>0</v>
      </c>
      <c r="G16" s="177">
        <f t="shared" si="0"/>
        <v>60</v>
      </c>
    </row>
    <row r="17" spans="2:7" ht="19.7" customHeight="1">
      <c r="B17" s="176" t="s">
        <v>63</v>
      </c>
      <c r="C17" s="98">
        <v>57</v>
      </c>
      <c r="D17" s="98">
        <v>0</v>
      </c>
      <c r="E17" s="98">
        <v>1</v>
      </c>
      <c r="F17" s="98">
        <v>0</v>
      </c>
      <c r="G17" s="177">
        <f t="shared" si="0"/>
        <v>58</v>
      </c>
    </row>
    <row r="18" spans="2:7" ht="19.7" customHeight="1">
      <c r="B18" s="176" t="s">
        <v>64</v>
      </c>
      <c r="C18" s="98">
        <v>48</v>
      </c>
      <c r="D18" s="98">
        <v>1</v>
      </c>
      <c r="E18" s="98">
        <v>1</v>
      </c>
      <c r="F18" s="98">
        <v>0</v>
      </c>
      <c r="G18" s="177">
        <f t="shared" si="0"/>
        <v>50</v>
      </c>
    </row>
    <row r="19" spans="2:7" ht="19.7" customHeight="1">
      <c r="B19" s="176" t="s">
        <v>65</v>
      </c>
      <c r="C19" s="98">
        <v>37</v>
      </c>
      <c r="D19" s="98">
        <v>0</v>
      </c>
      <c r="E19" s="98">
        <v>1</v>
      </c>
      <c r="F19" s="98">
        <v>0</v>
      </c>
      <c r="G19" s="177">
        <f t="shared" si="0"/>
        <v>38</v>
      </c>
    </row>
    <row r="20" spans="2:7" ht="19.7" customHeight="1">
      <c r="B20" s="176" t="s">
        <v>66</v>
      </c>
      <c r="C20" s="98">
        <v>35</v>
      </c>
      <c r="D20" s="98">
        <v>0</v>
      </c>
      <c r="E20" s="98">
        <v>0</v>
      </c>
      <c r="F20" s="98">
        <v>0</v>
      </c>
      <c r="G20" s="177">
        <f t="shared" si="0"/>
        <v>35</v>
      </c>
    </row>
    <row r="21" spans="2:7" ht="19.7" customHeight="1">
      <c r="B21" s="176" t="s">
        <v>67</v>
      </c>
      <c r="C21" s="98">
        <v>29</v>
      </c>
      <c r="D21" s="98">
        <v>0</v>
      </c>
      <c r="E21" s="98">
        <v>0</v>
      </c>
      <c r="F21" s="98">
        <v>0</v>
      </c>
      <c r="G21" s="178">
        <f t="shared" si="0"/>
        <v>29</v>
      </c>
    </row>
    <row r="22" spans="2:7" ht="19.7" customHeight="1">
      <c r="B22" s="176" t="s">
        <v>68</v>
      </c>
      <c r="C22" s="98">
        <v>17</v>
      </c>
      <c r="D22" s="98">
        <v>0</v>
      </c>
      <c r="E22" s="98">
        <v>0</v>
      </c>
      <c r="F22" s="98">
        <v>0</v>
      </c>
      <c r="G22" s="178">
        <f t="shared" si="0"/>
        <v>17</v>
      </c>
    </row>
    <row r="23" spans="2:7" ht="19.7" customHeight="1">
      <c r="B23" s="176" t="s">
        <v>69</v>
      </c>
      <c r="C23" s="98">
        <v>12</v>
      </c>
      <c r="D23" s="98">
        <v>1</v>
      </c>
      <c r="E23" s="98">
        <v>0</v>
      </c>
      <c r="F23" s="98">
        <v>0</v>
      </c>
      <c r="G23" s="178">
        <f t="shared" si="0"/>
        <v>13</v>
      </c>
    </row>
    <row r="24" spans="2:7" ht="19.7" customHeight="1">
      <c r="B24" s="176" t="s">
        <v>70</v>
      </c>
      <c r="C24" s="98">
        <v>8</v>
      </c>
      <c r="D24" s="98">
        <v>0</v>
      </c>
      <c r="E24" s="98">
        <v>0</v>
      </c>
      <c r="F24" s="98">
        <v>0</v>
      </c>
      <c r="G24" s="178">
        <f t="shared" si="0"/>
        <v>8</v>
      </c>
    </row>
    <row r="25" spans="2:7" ht="19.7" customHeight="1">
      <c r="B25" s="176" t="s">
        <v>71</v>
      </c>
      <c r="C25" s="98">
        <v>4</v>
      </c>
      <c r="D25" s="98">
        <v>0</v>
      </c>
      <c r="E25" s="98">
        <v>0</v>
      </c>
      <c r="F25" s="98">
        <v>0</v>
      </c>
      <c r="G25" s="178">
        <f t="shared" si="0"/>
        <v>4</v>
      </c>
    </row>
    <row r="26" spans="2:7" ht="19.7" customHeight="1">
      <c r="B26" s="176" t="s">
        <v>72</v>
      </c>
      <c r="C26" s="98">
        <v>1</v>
      </c>
      <c r="D26" s="98">
        <v>0</v>
      </c>
      <c r="E26" s="98">
        <v>0</v>
      </c>
      <c r="F26" s="98">
        <v>0</v>
      </c>
      <c r="G26" s="178">
        <f t="shared" si="0"/>
        <v>1</v>
      </c>
    </row>
    <row r="27" spans="2:7" ht="19.7" customHeight="1">
      <c r="B27" s="176" t="s">
        <v>73</v>
      </c>
      <c r="C27" s="98">
        <v>1</v>
      </c>
      <c r="D27" s="98">
        <v>0</v>
      </c>
      <c r="E27" s="98">
        <v>0</v>
      </c>
      <c r="F27" s="98">
        <v>0</v>
      </c>
      <c r="G27" s="178">
        <f t="shared" si="0"/>
        <v>1</v>
      </c>
    </row>
    <row r="28" spans="2:7" ht="19.7" customHeight="1">
      <c r="B28" s="176" t="s">
        <v>74</v>
      </c>
      <c r="C28" s="98">
        <v>0</v>
      </c>
      <c r="D28" s="98">
        <v>0</v>
      </c>
      <c r="E28" s="98">
        <v>0</v>
      </c>
      <c r="F28" s="98">
        <v>0</v>
      </c>
      <c r="G28" s="178">
        <f t="shared" si="0"/>
        <v>0</v>
      </c>
    </row>
    <row r="29" spans="2:7" ht="12" customHeight="1" thickBot="1">
      <c r="B29" s="99"/>
      <c r="C29" s="100"/>
      <c r="D29" s="100"/>
      <c r="E29" s="100"/>
      <c r="F29" s="100"/>
      <c r="G29" s="100"/>
    </row>
    <row r="30" spans="2:7" ht="30" customHeight="1" thickBot="1">
      <c r="B30" s="179" t="s">
        <v>115</v>
      </c>
      <c r="C30" s="236">
        <f>SUM(C13:C29)</f>
        <v>460</v>
      </c>
      <c r="D30" s="236">
        <f>SUM(D13:D29)</f>
        <v>8</v>
      </c>
      <c r="E30" s="236">
        <f>SUM(E13:E29)</f>
        <v>8</v>
      </c>
      <c r="F30" s="236">
        <f>SUM(F13:F29)</f>
        <v>0</v>
      </c>
      <c r="G30" s="237">
        <f>SUM(C30:F30)</f>
        <v>476</v>
      </c>
    </row>
    <row r="31" spans="2:7" ht="10.5" customHeight="1">
      <c r="B31" s="101"/>
      <c r="C31" s="102"/>
      <c r="D31" s="102"/>
      <c r="E31" s="102"/>
      <c r="F31" s="102"/>
      <c r="G31" s="102"/>
    </row>
    <row r="32" spans="2:7" ht="21.2" customHeight="1">
      <c r="B32" s="176" t="s">
        <v>75</v>
      </c>
      <c r="C32" s="98">
        <v>1</v>
      </c>
      <c r="D32" s="98">
        <v>1</v>
      </c>
      <c r="E32" s="98">
        <v>0</v>
      </c>
      <c r="F32" s="98">
        <v>0</v>
      </c>
      <c r="G32" s="178">
        <f>Tabla12[[#This Row],[CAIDA DE PERSONA]]+Tabla12[[#This Row],[VOLCADURAS]]+Tabla12[[#This Row],[ATROPELLOS]]+Tabla12[[#This Row],[CHOQUES]]</f>
        <v>2</v>
      </c>
    </row>
    <row r="33" spans="2:10" ht="21.2" customHeight="1">
      <c r="B33" s="176" t="s">
        <v>76</v>
      </c>
      <c r="C33" s="98">
        <v>1</v>
      </c>
      <c r="D33" s="98">
        <v>0</v>
      </c>
      <c r="E33" s="103">
        <v>0</v>
      </c>
      <c r="F33" s="98">
        <v>0</v>
      </c>
      <c r="G33" s="178">
        <f>Tabla12[[#This Row],[CAIDA DE PERSONA]]+Tabla12[[#This Row],[VOLCADURAS]]+Tabla12[[#This Row],[ATROPELLOS]]+Tabla12[[#This Row],[CHOQUES]]</f>
        <v>1</v>
      </c>
      <c r="J33" s="19"/>
    </row>
    <row r="34" spans="2:10" ht="21.2" customHeight="1">
      <c r="B34" s="176" t="s">
        <v>77</v>
      </c>
      <c r="C34" s="98">
        <v>1</v>
      </c>
      <c r="D34" s="98">
        <v>0</v>
      </c>
      <c r="E34" s="103">
        <v>0</v>
      </c>
      <c r="F34" s="98">
        <v>0</v>
      </c>
      <c r="G34" s="178">
        <f>Tabla12[[#This Row],[CAIDA DE PERSONA]]+Tabla12[[#This Row],[VOLCADURAS]]+Tabla12[[#This Row],[ATROPELLOS]]+Tabla12[[#This Row],[CHOQUES]]</f>
        <v>1</v>
      </c>
      <c r="J34" s="19"/>
    </row>
    <row r="35" spans="2:10" ht="21.2" customHeight="1">
      <c r="B35" s="176" t="s">
        <v>78</v>
      </c>
      <c r="C35" s="98">
        <v>3</v>
      </c>
      <c r="D35" s="98">
        <v>1</v>
      </c>
      <c r="E35" s="98">
        <v>0</v>
      </c>
      <c r="F35" s="98">
        <v>0</v>
      </c>
      <c r="G35" s="178">
        <f>Tabla12[[#This Row],[CAIDA DE PERSONA]]+Tabla12[[#This Row],[VOLCADURAS]]+Tabla12[[#This Row],[ATROPELLOS]]+Tabla12[[#This Row],[CHOQUES]]</f>
        <v>4</v>
      </c>
      <c r="J35" s="19"/>
    </row>
    <row r="36" spans="2:10" ht="17.25" customHeight="1" thickBot="1">
      <c r="B36" s="99"/>
      <c r="C36" s="100"/>
      <c r="D36" s="100"/>
      <c r="E36" s="100"/>
      <c r="F36" s="100"/>
      <c r="G36" s="100"/>
      <c r="J36" s="24"/>
    </row>
    <row r="37" spans="2:10" ht="29.25" customHeight="1" thickBot="1">
      <c r="B37" s="179" t="s">
        <v>79</v>
      </c>
      <c r="C37" s="236">
        <f>SUM(C32:C36)</f>
        <v>6</v>
      </c>
      <c r="D37" s="236">
        <f>SUM(D32:D36)</f>
        <v>2</v>
      </c>
      <c r="E37" s="236">
        <f>SUM(E32:E36)</f>
        <v>0</v>
      </c>
      <c r="F37" s="236">
        <f>SUM(F32:F36)</f>
        <v>0</v>
      </c>
      <c r="G37" s="237">
        <f>SUM(C37:F37)</f>
        <v>8</v>
      </c>
    </row>
    <row r="38" spans="2:10" ht="18.75" customHeight="1" thickBot="1">
      <c r="B38" s="180"/>
      <c r="C38" s="181"/>
      <c r="D38" s="181"/>
      <c r="E38" s="181"/>
      <c r="F38" s="181"/>
      <c r="G38" s="181"/>
    </row>
    <row r="39" spans="2:10" ht="25.5" customHeight="1">
      <c r="B39" s="182" t="s">
        <v>5</v>
      </c>
      <c r="C39" s="238">
        <f>C37+C30</f>
        <v>466</v>
      </c>
      <c r="D39" s="238">
        <f>D37+D30</f>
        <v>10</v>
      </c>
      <c r="E39" s="238">
        <f>E37+E30</f>
        <v>8</v>
      </c>
      <c r="F39" s="238">
        <f>F37+F30</f>
        <v>0</v>
      </c>
      <c r="G39" s="239">
        <f>G37+G30</f>
        <v>484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30.95" customHeight="1"/>
    <row r="43" spans="2:10" ht="30.95" customHeight="1"/>
    <row r="44" spans="2:10" ht="30.95" customHeight="1">
      <c r="C44" s="22"/>
      <c r="D44" s="379" t="s">
        <v>118</v>
      </c>
      <c r="E44" s="379"/>
      <c r="F44" s="379"/>
      <c r="G44" s="379"/>
      <c r="H44" s="22"/>
    </row>
    <row r="45" spans="2:10" ht="30.95" customHeight="1">
      <c r="C45" s="16"/>
      <c r="D45" s="379"/>
      <c r="E45" s="379"/>
      <c r="F45" s="379"/>
      <c r="G45" s="379"/>
      <c r="H45" s="16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3"/>
      <c r="D52" s="18"/>
      <c r="E52" s="18"/>
      <c r="F52" s="18"/>
      <c r="G52" s="18"/>
      <c r="H52" s="18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1"/>
      <c r="D55" s="19"/>
      <c r="E55" s="19"/>
      <c r="F55" s="19"/>
      <c r="G55" s="19"/>
      <c r="H55" s="19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zoomScaleNormal="100" workbookViewId="0">
      <selection activeCell="C23" sqref="C23"/>
    </sheetView>
  </sheetViews>
  <sheetFormatPr baseColWidth="10" defaultRowHeight="12.75"/>
  <cols>
    <col min="1" max="1" width="22.5703125" style="15" customWidth="1"/>
    <col min="2" max="2" width="14.85546875" style="15" customWidth="1"/>
    <col min="3" max="3" width="18.85546875" style="15" customWidth="1"/>
    <col min="4" max="4" width="19.42578125" style="15" customWidth="1"/>
    <col min="5" max="5" width="19.140625" style="15" customWidth="1"/>
    <col min="6" max="6" width="15.5703125" style="15" customWidth="1"/>
    <col min="7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6" ht="18" customHeight="1"/>
    <row r="2" spans="1:6" ht="12.75" customHeight="1">
      <c r="A2" s="49"/>
      <c r="B2" s="49"/>
      <c r="C2" s="49"/>
      <c r="D2" s="49"/>
      <c r="E2" s="49"/>
      <c r="F2" s="50"/>
    </row>
    <row r="3" spans="1:6" ht="12.75" customHeight="1">
      <c r="A3" s="49"/>
      <c r="B3" s="49"/>
      <c r="C3" s="49"/>
      <c r="D3" s="49"/>
      <c r="E3" s="49"/>
      <c r="F3" s="50"/>
    </row>
    <row r="4" spans="1:6" ht="7.5" customHeight="1">
      <c r="A4" s="49"/>
      <c r="B4" s="49"/>
      <c r="C4" s="49"/>
      <c r="D4" s="49"/>
      <c r="E4" s="49"/>
      <c r="F4" s="50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6"/>
      <c r="B10" s="16"/>
      <c r="C10" s="16"/>
      <c r="D10" s="16"/>
      <c r="E10" s="16"/>
      <c r="F10" s="16"/>
    </row>
    <row r="11" spans="1:6" ht="19.7" customHeight="1"/>
    <row r="12" spans="1:6" ht="19.7" customHeight="1"/>
    <row r="13" spans="1:6" ht="19.7" customHeight="1">
      <c r="A13" s="111"/>
      <c r="B13" s="111"/>
      <c r="C13" s="111"/>
      <c r="D13" s="111"/>
      <c r="E13" s="111"/>
      <c r="F13" s="111"/>
    </row>
    <row r="14" spans="1:6" ht="33" customHeight="1">
      <c r="A14" s="192" t="s">
        <v>31</v>
      </c>
      <c r="B14" s="192" t="s">
        <v>1</v>
      </c>
      <c r="C14" s="192" t="s">
        <v>2</v>
      </c>
      <c r="D14" s="192" t="s">
        <v>3</v>
      </c>
      <c r="E14" s="192" t="s">
        <v>32</v>
      </c>
      <c r="F14" s="193" t="s">
        <v>17</v>
      </c>
    </row>
    <row r="15" spans="1:6" ht="19.7" customHeight="1">
      <c r="A15" s="183" t="s">
        <v>33</v>
      </c>
      <c r="B15" s="189">
        <v>3</v>
      </c>
      <c r="C15" s="189">
        <v>0</v>
      </c>
      <c r="D15" s="189">
        <v>0</v>
      </c>
      <c r="E15" s="189">
        <v>0</v>
      </c>
      <c r="F15" s="184">
        <f t="shared" ref="F15:F38" si="0">SUM(B15:E15)</f>
        <v>3</v>
      </c>
    </row>
    <row r="16" spans="1:6" ht="19.7" customHeight="1">
      <c r="A16" s="183" t="s">
        <v>34</v>
      </c>
      <c r="B16" s="189">
        <v>1</v>
      </c>
      <c r="C16" s="189">
        <v>0</v>
      </c>
      <c r="D16" s="189">
        <v>0</v>
      </c>
      <c r="E16" s="189">
        <v>0</v>
      </c>
      <c r="F16" s="184">
        <f t="shared" si="0"/>
        <v>1</v>
      </c>
    </row>
    <row r="17" spans="1:6" ht="19.7" customHeight="1">
      <c r="A17" s="183" t="s">
        <v>35</v>
      </c>
      <c r="B17" s="189">
        <v>4</v>
      </c>
      <c r="C17" s="189">
        <v>0</v>
      </c>
      <c r="D17" s="189">
        <v>0</v>
      </c>
      <c r="E17" s="189">
        <v>0</v>
      </c>
      <c r="F17" s="184">
        <f t="shared" si="0"/>
        <v>4</v>
      </c>
    </row>
    <row r="18" spans="1:6" ht="19.7" customHeight="1">
      <c r="A18" s="183" t="s">
        <v>36</v>
      </c>
      <c r="B18" s="189">
        <v>4</v>
      </c>
      <c r="C18" s="189">
        <v>0</v>
      </c>
      <c r="D18" s="189">
        <v>0</v>
      </c>
      <c r="E18" s="189">
        <v>0</v>
      </c>
      <c r="F18" s="184">
        <f t="shared" si="0"/>
        <v>4</v>
      </c>
    </row>
    <row r="19" spans="1:6" ht="19.7" customHeight="1">
      <c r="A19" s="183" t="s">
        <v>37</v>
      </c>
      <c r="B19" s="189">
        <v>2</v>
      </c>
      <c r="C19" s="189">
        <v>0</v>
      </c>
      <c r="D19" s="189">
        <v>0</v>
      </c>
      <c r="E19" s="189">
        <v>0</v>
      </c>
      <c r="F19" s="184">
        <f t="shared" si="0"/>
        <v>2</v>
      </c>
    </row>
    <row r="20" spans="1:6" ht="19.7" customHeight="1">
      <c r="A20" s="183" t="s">
        <v>38</v>
      </c>
      <c r="B20" s="189">
        <v>3</v>
      </c>
      <c r="C20" s="189">
        <v>0</v>
      </c>
      <c r="D20" s="189">
        <v>1</v>
      </c>
      <c r="E20" s="189">
        <v>0</v>
      </c>
      <c r="F20" s="184">
        <f t="shared" si="0"/>
        <v>4</v>
      </c>
    </row>
    <row r="21" spans="1:6" ht="19.7" customHeight="1">
      <c r="A21" s="183" t="s">
        <v>39</v>
      </c>
      <c r="B21" s="189">
        <v>4</v>
      </c>
      <c r="C21" s="189">
        <v>0</v>
      </c>
      <c r="D21" s="189">
        <v>2</v>
      </c>
      <c r="E21" s="189">
        <v>0</v>
      </c>
      <c r="F21" s="184">
        <f t="shared" si="0"/>
        <v>6</v>
      </c>
    </row>
    <row r="22" spans="1:6" ht="19.7" customHeight="1">
      <c r="A22" s="183" t="s">
        <v>40</v>
      </c>
      <c r="B22" s="189">
        <v>11</v>
      </c>
      <c r="C22" s="189">
        <v>1</v>
      </c>
      <c r="D22" s="189">
        <v>0</v>
      </c>
      <c r="E22" s="189">
        <v>0</v>
      </c>
      <c r="F22" s="184">
        <f t="shared" si="0"/>
        <v>12</v>
      </c>
    </row>
    <row r="23" spans="1:6" ht="19.7" customHeight="1">
      <c r="A23" s="183" t="s">
        <v>41</v>
      </c>
      <c r="B23" s="189">
        <v>16</v>
      </c>
      <c r="C23" s="189">
        <v>0</v>
      </c>
      <c r="D23" s="189">
        <v>0</v>
      </c>
      <c r="E23" s="189">
        <v>0</v>
      </c>
      <c r="F23" s="184">
        <f t="shared" si="0"/>
        <v>16</v>
      </c>
    </row>
    <row r="24" spans="1:6" ht="19.7" customHeight="1">
      <c r="A24" s="183" t="s">
        <v>42</v>
      </c>
      <c r="B24" s="189">
        <v>14</v>
      </c>
      <c r="C24" s="189">
        <v>1</v>
      </c>
      <c r="D24" s="189">
        <v>0</v>
      </c>
      <c r="E24" s="189">
        <v>0</v>
      </c>
      <c r="F24" s="184">
        <f t="shared" si="0"/>
        <v>15</v>
      </c>
    </row>
    <row r="25" spans="1:6" ht="19.7" customHeight="1">
      <c r="A25" s="183" t="s">
        <v>43</v>
      </c>
      <c r="B25" s="189">
        <v>9</v>
      </c>
      <c r="C25" s="189">
        <v>0</v>
      </c>
      <c r="D25" s="189">
        <v>0</v>
      </c>
      <c r="E25" s="189">
        <v>0</v>
      </c>
      <c r="F25" s="177">
        <f t="shared" si="0"/>
        <v>9</v>
      </c>
    </row>
    <row r="26" spans="1:6" ht="19.7" customHeight="1">
      <c r="A26" s="183" t="s">
        <v>44</v>
      </c>
      <c r="B26" s="189">
        <v>13</v>
      </c>
      <c r="C26" s="189">
        <v>1</v>
      </c>
      <c r="D26" s="189">
        <v>0</v>
      </c>
      <c r="E26" s="189">
        <v>0</v>
      </c>
      <c r="F26" s="177">
        <f t="shared" si="0"/>
        <v>14</v>
      </c>
    </row>
    <row r="27" spans="1:6" ht="19.7" customHeight="1">
      <c r="A27" s="183" t="s">
        <v>45</v>
      </c>
      <c r="B27" s="189">
        <v>8</v>
      </c>
      <c r="C27" s="189">
        <v>0</v>
      </c>
      <c r="D27" s="189">
        <v>0</v>
      </c>
      <c r="E27" s="189">
        <v>0</v>
      </c>
      <c r="F27" s="177">
        <f t="shared" si="0"/>
        <v>8</v>
      </c>
    </row>
    <row r="28" spans="1:6" ht="19.7" customHeight="1">
      <c r="A28" s="183" t="s">
        <v>46</v>
      </c>
      <c r="B28" s="189">
        <v>20</v>
      </c>
      <c r="C28" s="189">
        <v>1</v>
      </c>
      <c r="D28" s="189">
        <v>0</v>
      </c>
      <c r="E28" s="189">
        <v>0</v>
      </c>
      <c r="F28" s="177">
        <f t="shared" si="0"/>
        <v>21</v>
      </c>
    </row>
    <row r="29" spans="1:6" ht="19.7" customHeight="1">
      <c r="A29" s="183" t="s">
        <v>47</v>
      </c>
      <c r="B29" s="189">
        <v>16</v>
      </c>
      <c r="C29" s="189">
        <v>1</v>
      </c>
      <c r="D29" s="189">
        <v>0</v>
      </c>
      <c r="E29" s="189">
        <v>0</v>
      </c>
      <c r="F29" s="177">
        <f t="shared" si="0"/>
        <v>17</v>
      </c>
    </row>
    <row r="30" spans="1:6" ht="19.7" customHeight="1">
      <c r="A30" s="183" t="s">
        <v>48</v>
      </c>
      <c r="B30" s="189">
        <v>16</v>
      </c>
      <c r="C30" s="189">
        <v>0</v>
      </c>
      <c r="D30" s="189">
        <v>0</v>
      </c>
      <c r="E30" s="189">
        <v>0</v>
      </c>
      <c r="F30" s="177">
        <f t="shared" si="0"/>
        <v>16</v>
      </c>
    </row>
    <row r="31" spans="1:6" ht="19.7" customHeight="1">
      <c r="A31" s="183" t="s">
        <v>49</v>
      </c>
      <c r="B31" s="189">
        <v>16</v>
      </c>
      <c r="C31" s="189">
        <v>0</v>
      </c>
      <c r="D31" s="189">
        <v>0</v>
      </c>
      <c r="E31" s="189">
        <v>0</v>
      </c>
      <c r="F31" s="177">
        <f t="shared" si="0"/>
        <v>16</v>
      </c>
    </row>
    <row r="32" spans="1:6" ht="19.7" customHeight="1">
      <c r="A32" s="183" t="s">
        <v>50</v>
      </c>
      <c r="B32" s="189">
        <v>14</v>
      </c>
      <c r="C32" s="189">
        <v>0</v>
      </c>
      <c r="D32" s="189">
        <v>0</v>
      </c>
      <c r="E32" s="189">
        <v>0</v>
      </c>
      <c r="F32" s="177">
        <f t="shared" si="0"/>
        <v>14</v>
      </c>
    </row>
    <row r="33" spans="1:6" ht="19.7" customHeight="1">
      <c r="A33" s="183" t="s">
        <v>51</v>
      </c>
      <c r="B33" s="189">
        <v>17</v>
      </c>
      <c r="C33" s="189">
        <v>1</v>
      </c>
      <c r="D33" s="189">
        <v>1</v>
      </c>
      <c r="E33" s="189">
        <v>0</v>
      </c>
      <c r="F33" s="177">
        <f t="shared" si="0"/>
        <v>19</v>
      </c>
    </row>
    <row r="34" spans="1:6" ht="19.7" customHeight="1">
      <c r="A34" s="183" t="s">
        <v>52</v>
      </c>
      <c r="B34" s="189">
        <v>12</v>
      </c>
      <c r="C34" s="189">
        <v>2</v>
      </c>
      <c r="D34" s="189">
        <v>0</v>
      </c>
      <c r="E34" s="189">
        <v>0</v>
      </c>
      <c r="F34" s="184">
        <f t="shared" si="0"/>
        <v>14</v>
      </c>
    </row>
    <row r="35" spans="1:6" ht="19.7" customHeight="1">
      <c r="A35" s="183" t="s">
        <v>53</v>
      </c>
      <c r="B35" s="189">
        <v>10</v>
      </c>
      <c r="C35" s="189">
        <v>2</v>
      </c>
      <c r="D35" s="189">
        <v>1</v>
      </c>
      <c r="E35" s="189">
        <v>0</v>
      </c>
      <c r="F35" s="184">
        <f t="shared" si="0"/>
        <v>13</v>
      </c>
    </row>
    <row r="36" spans="1:6" ht="19.7" customHeight="1">
      <c r="A36" s="183" t="s">
        <v>54</v>
      </c>
      <c r="B36" s="189">
        <v>7</v>
      </c>
      <c r="C36" s="189">
        <v>0</v>
      </c>
      <c r="D36" s="189">
        <v>0</v>
      </c>
      <c r="E36" s="189">
        <v>0</v>
      </c>
      <c r="F36" s="184">
        <f t="shared" si="0"/>
        <v>7</v>
      </c>
    </row>
    <row r="37" spans="1:6" s="26" customFormat="1" ht="19.7" customHeight="1">
      <c r="A37" s="183" t="s">
        <v>55</v>
      </c>
      <c r="B37" s="189">
        <v>12</v>
      </c>
      <c r="C37" s="189">
        <v>0</v>
      </c>
      <c r="D37" s="189">
        <v>0</v>
      </c>
      <c r="E37" s="189">
        <v>0</v>
      </c>
      <c r="F37" s="184">
        <f t="shared" si="0"/>
        <v>12</v>
      </c>
    </row>
    <row r="38" spans="1:6" ht="19.7" customHeight="1">
      <c r="A38" s="185" t="s">
        <v>56</v>
      </c>
      <c r="B38" s="189">
        <v>6</v>
      </c>
      <c r="C38" s="189">
        <v>0</v>
      </c>
      <c r="D38" s="189">
        <v>0</v>
      </c>
      <c r="E38" s="189">
        <v>0</v>
      </c>
      <c r="F38" s="184">
        <f t="shared" si="0"/>
        <v>6</v>
      </c>
    </row>
    <row r="39" spans="1:6" ht="16.5" customHeight="1" thickBot="1">
      <c r="A39" s="186"/>
      <c r="B39" s="100"/>
      <c r="C39" s="100"/>
      <c r="D39" s="100"/>
      <c r="E39" s="100"/>
      <c r="F39" s="187" t="s">
        <v>57</v>
      </c>
    </row>
    <row r="40" spans="1:6" ht="27.95" customHeight="1" thickTop="1">
      <c r="A40" s="240" t="s">
        <v>5</v>
      </c>
      <c r="B40" s="190">
        <f>SUM(B15:B39)</f>
        <v>238</v>
      </c>
      <c r="C40" s="190">
        <f>SUM(C15:C39)</f>
        <v>10</v>
      </c>
      <c r="D40" s="190">
        <f>SUM(D15:D39)</f>
        <v>5</v>
      </c>
      <c r="E40" s="190">
        <f>SUM(E15:E38)</f>
        <v>0</v>
      </c>
      <c r="F40" s="191">
        <f>SUM(B40:E40)</f>
        <v>253</v>
      </c>
    </row>
    <row r="41" spans="1:6" ht="27.95" customHeight="1">
      <c r="A41" s="20"/>
      <c r="B41" s="19"/>
      <c r="C41" s="19"/>
      <c r="D41" s="19"/>
      <c r="E41" s="19"/>
      <c r="F41" s="19"/>
    </row>
    <row r="42" spans="1:6" ht="8.25" customHeight="1">
      <c r="A42" s="17"/>
      <c r="B42" s="17"/>
      <c r="C42" s="17"/>
      <c r="D42" s="18"/>
      <c r="E42" s="18"/>
      <c r="F42" s="19"/>
    </row>
    <row r="43" spans="1:6" ht="35.25" customHeight="1">
      <c r="A43" s="20"/>
      <c r="B43" s="19"/>
      <c r="C43" s="19"/>
      <c r="D43" s="19"/>
      <c r="E43" s="19"/>
      <c r="F43" s="19"/>
    </row>
    <row r="44" spans="1:6" ht="35.25" customHeight="1">
      <c r="A44" s="20"/>
      <c r="B44" s="19"/>
      <c r="C44" s="19"/>
      <c r="D44" s="19"/>
      <c r="E44" s="19"/>
      <c r="F44" s="19"/>
    </row>
    <row r="45" spans="1:6" ht="35.25" customHeight="1">
      <c r="A45" s="20"/>
      <c r="B45" s="19"/>
      <c r="C45" s="19"/>
      <c r="D45" s="19"/>
      <c r="E45" s="19"/>
      <c r="F45" s="19"/>
    </row>
    <row r="46" spans="1:6" ht="35.25" customHeight="1">
      <c r="A46" s="20"/>
      <c r="B46" s="19"/>
      <c r="C46" s="19"/>
      <c r="D46" s="19"/>
      <c r="E46" s="19"/>
      <c r="F46" s="19"/>
    </row>
    <row r="47" spans="1:6" ht="51" customHeight="1">
      <c r="A47" s="20"/>
      <c r="B47" s="19"/>
      <c r="C47" s="19"/>
      <c r="D47" s="19"/>
      <c r="E47" s="19"/>
      <c r="F47" s="19"/>
    </row>
    <row r="48" spans="1:6" ht="13.5" customHeight="1">
      <c r="A48" s="20"/>
      <c r="B48" s="19"/>
      <c r="C48" s="19"/>
      <c r="D48" s="19"/>
      <c r="E48" s="19"/>
      <c r="F48" s="19"/>
    </row>
    <row r="49" spans="1:6" ht="18.75" customHeight="1">
      <c r="A49" s="20"/>
      <c r="B49" s="19"/>
      <c r="C49" s="19"/>
      <c r="D49" s="19"/>
      <c r="E49" s="19"/>
      <c r="F49" s="19"/>
    </row>
    <row r="50" spans="1:6" ht="30.95" customHeight="1">
      <c r="A50" s="21"/>
      <c r="B50" s="19"/>
      <c r="C50" s="19"/>
      <c r="D50" s="19"/>
      <c r="E50" s="19"/>
      <c r="F50" s="19"/>
    </row>
    <row r="51" spans="1:6" ht="30.95" customHeight="1">
      <c r="F51" s="19"/>
    </row>
    <row r="52" spans="1:6" ht="30.95" customHeight="1">
      <c r="F52" s="19"/>
    </row>
    <row r="53" spans="1:6" ht="30.95" customHeight="1">
      <c r="A53" s="22"/>
      <c r="B53" s="22"/>
      <c r="C53" s="22"/>
      <c r="D53" s="22"/>
      <c r="E53" s="22"/>
      <c r="F53" s="19"/>
    </row>
    <row r="54" spans="1:6" ht="30.95" customHeight="1">
      <c r="A54" s="16"/>
      <c r="B54" s="16"/>
      <c r="C54" s="16"/>
      <c r="D54" s="16"/>
      <c r="E54" s="16"/>
      <c r="F54" s="19"/>
    </row>
    <row r="55" spans="1:6" ht="30.95" customHeight="1">
      <c r="A55" s="7"/>
      <c r="B55" s="7"/>
      <c r="C55" s="7"/>
      <c r="D55" s="7"/>
      <c r="E55" s="7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0"/>
      <c r="B59" s="19"/>
      <c r="C59" s="19"/>
      <c r="D59" s="19"/>
      <c r="E59" s="19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3"/>
      <c r="B61" s="18"/>
      <c r="C61" s="18"/>
      <c r="D61" s="18"/>
      <c r="E61" s="18"/>
      <c r="F61" s="19"/>
    </row>
    <row r="62" spans="1:6" ht="30.95" customHeight="1">
      <c r="A62" s="20"/>
      <c r="B62" s="19"/>
      <c r="C62" s="19"/>
      <c r="D62" s="19"/>
      <c r="E62" s="19"/>
      <c r="F62" s="19"/>
    </row>
    <row r="63" spans="1:6" ht="30.95" customHeight="1">
      <c r="A63" s="20"/>
      <c r="B63" s="19"/>
      <c r="C63" s="19"/>
      <c r="D63" s="19"/>
      <c r="E63" s="19"/>
      <c r="F63" s="19"/>
    </row>
    <row r="64" spans="1:6" ht="30.95" customHeight="1">
      <c r="A64" s="21"/>
      <c r="B64" s="19"/>
      <c r="C64" s="19"/>
      <c r="D64" s="19"/>
      <c r="E64" s="19"/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">
      <c r="F91" s="19"/>
    </row>
    <row r="92" spans="6:6" ht="15">
      <c r="F92" s="19"/>
    </row>
    <row r="93" spans="6:6" ht="15.75">
      <c r="F93" s="25"/>
    </row>
    <row r="94" spans="6:6" ht="15.75">
      <c r="F94" s="18"/>
    </row>
    <row r="95" spans="6:6" ht="15">
      <c r="F95" s="19"/>
    </row>
    <row r="96" spans="6:6" ht="15.75">
      <c r="F96" s="18"/>
    </row>
    <row r="97" spans="6:6" ht="15">
      <c r="F97" s="19"/>
    </row>
    <row r="98" spans="6:6" ht="15">
      <c r="F98" s="19"/>
    </row>
    <row r="99" spans="6:6" ht="15">
      <c r="F99" s="19"/>
    </row>
    <row r="102" spans="6:6" ht="15.75">
      <c r="F102" s="22"/>
    </row>
    <row r="103" spans="6:6">
      <c r="F103" s="16"/>
    </row>
    <row r="104" spans="6:6" ht="15">
      <c r="F104" s="7"/>
    </row>
    <row r="105" spans="6:6" ht="15">
      <c r="F105" s="19"/>
    </row>
    <row r="106" spans="6:6" ht="15">
      <c r="F106" s="19"/>
    </row>
    <row r="107" spans="6:6" ht="15">
      <c r="F107" s="19"/>
    </row>
    <row r="108" spans="6:6" ht="15">
      <c r="F108" s="19"/>
    </row>
    <row r="109" spans="6:6" ht="15">
      <c r="F109" s="19"/>
    </row>
    <row r="110" spans="6:6" ht="15.75">
      <c r="F110" s="18"/>
    </row>
    <row r="111" spans="6:6" ht="15">
      <c r="F111" s="19"/>
    </row>
    <row r="112" spans="6:6" ht="15">
      <c r="F112" s="19"/>
    </row>
    <row r="113" spans="6:6" ht="15">
      <c r="F113" s="19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100"/>
  <sheetViews>
    <sheetView showGridLines="0" view="pageLayout" topLeftCell="A64" zoomScaleNormal="100" workbookViewId="0">
      <selection activeCell="C23" sqref="C23"/>
    </sheetView>
  </sheetViews>
  <sheetFormatPr baseColWidth="10" defaultRowHeight="12.75"/>
  <cols>
    <col min="1" max="1" width="1.5703125" style="15" customWidth="1"/>
    <col min="2" max="2" width="17.5703125" style="15" customWidth="1"/>
    <col min="3" max="3" width="14.140625" style="15" customWidth="1"/>
    <col min="4" max="4" width="8.140625" style="15" customWidth="1"/>
    <col min="5" max="5" width="18.85546875" style="15" customWidth="1"/>
    <col min="6" max="6" width="19.42578125" style="15" customWidth="1"/>
    <col min="7" max="7" width="21.85546875" style="15" customWidth="1"/>
    <col min="8" max="8" width="15.5703125" style="15" customWidth="1"/>
    <col min="9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3" spans="2:8" ht="12.75" customHeight="1">
      <c r="B3" s="48"/>
      <c r="C3" s="48"/>
      <c r="D3" s="48"/>
      <c r="E3" s="48"/>
      <c r="F3" s="48"/>
      <c r="G3" s="48"/>
      <c r="H3" s="48"/>
    </row>
    <row r="4" spans="2:8" ht="12.75" customHeight="1">
      <c r="B4" s="48"/>
      <c r="C4" s="48"/>
      <c r="D4" s="48"/>
      <c r="E4" s="48"/>
      <c r="F4" s="48"/>
      <c r="G4" s="48"/>
      <c r="H4" s="48"/>
    </row>
    <row r="5" spans="2:8" ht="12.75" customHeight="1">
      <c r="B5" s="48"/>
      <c r="C5" s="48"/>
      <c r="D5" s="48"/>
      <c r="E5" s="48"/>
      <c r="F5" s="48"/>
      <c r="G5" s="48"/>
      <c r="H5" s="48"/>
    </row>
    <row r="8" spans="2:8" ht="8.25" customHeight="1"/>
    <row r="9" spans="2:8" ht="30" customHeight="1">
      <c r="B9" s="104"/>
      <c r="C9" s="104"/>
      <c r="D9" s="104"/>
      <c r="E9" s="104"/>
      <c r="F9" s="104"/>
      <c r="G9" s="104"/>
      <c r="H9" s="104"/>
    </row>
    <row r="10" spans="2:8">
      <c r="B10" s="16"/>
      <c r="C10" s="16"/>
      <c r="D10" s="16"/>
      <c r="E10" s="16"/>
      <c r="F10" s="16"/>
      <c r="G10" s="16"/>
      <c r="H10" s="16"/>
    </row>
    <row r="11" spans="2:8" ht="40.5" customHeight="1"/>
    <row r="12" spans="2:8" ht="19.7" customHeight="1" thickBot="1"/>
    <row r="13" spans="2:8" ht="32.25" customHeight="1" thickBot="1">
      <c r="B13" s="255" t="s">
        <v>31</v>
      </c>
      <c r="C13" s="326" t="s">
        <v>110</v>
      </c>
      <c r="D13" s="256" t="s">
        <v>166</v>
      </c>
    </row>
    <row r="14" spans="2:8" ht="21.6" customHeight="1">
      <c r="B14" s="324" t="s">
        <v>33</v>
      </c>
      <c r="C14" s="325">
        <v>1</v>
      </c>
      <c r="D14" s="320">
        <v>0</v>
      </c>
    </row>
    <row r="15" spans="2:8" ht="21.6" customHeight="1">
      <c r="B15" s="183" t="s">
        <v>34</v>
      </c>
      <c r="C15" s="189">
        <v>0</v>
      </c>
      <c r="D15" s="320">
        <v>0</v>
      </c>
    </row>
    <row r="16" spans="2:8" ht="21.6" customHeight="1">
      <c r="B16" s="183" t="s">
        <v>35</v>
      </c>
      <c r="C16" s="254">
        <v>4</v>
      </c>
      <c r="D16" s="320">
        <v>0</v>
      </c>
    </row>
    <row r="17" spans="2:4" ht="21.6" customHeight="1">
      <c r="B17" s="183" t="s">
        <v>36</v>
      </c>
      <c r="C17" s="254">
        <v>1</v>
      </c>
      <c r="D17" s="320">
        <v>0</v>
      </c>
    </row>
    <row r="18" spans="2:4" ht="21.6" customHeight="1">
      <c r="B18" s="183" t="s">
        <v>37</v>
      </c>
      <c r="C18" s="189">
        <v>1</v>
      </c>
      <c r="D18" s="320">
        <v>0</v>
      </c>
    </row>
    <row r="19" spans="2:4" ht="21.6" customHeight="1">
      <c r="B19" s="183" t="s">
        <v>38</v>
      </c>
      <c r="C19" s="189">
        <v>1</v>
      </c>
      <c r="D19" s="320">
        <v>0</v>
      </c>
    </row>
    <row r="20" spans="2:4" ht="21.6" customHeight="1">
      <c r="B20" s="183" t="s">
        <v>39</v>
      </c>
      <c r="C20" s="189">
        <v>2</v>
      </c>
      <c r="D20" s="320">
        <v>0</v>
      </c>
    </row>
    <row r="21" spans="2:4" ht="21.6" customHeight="1">
      <c r="B21" s="183" t="s">
        <v>40</v>
      </c>
      <c r="C21" s="189">
        <v>3</v>
      </c>
      <c r="D21" s="320">
        <v>0</v>
      </c>
    </row>
    <row r="22" spans="2:4" ht="21.6" customHeight="1">
      <c r="B22" s="183" t="s">
        <v>41</v>
      </c>
      <c r="C22" s="189">
        <v>1</v>
      </c>
      <c r="D22" s="320">
        <v>0</v>
      </c>
    </row>
    <row r="23" spans="2:4" ht="21.6" customHeight="1">
      <c r="B23" s="183" t="s">
        <v>42</v>
      </c>
      <c r="C23" s="189">
        <v>1</v>
      </c>
      <c r="D23" s="320">
        <v>0</v>
      </c>
    </row>
    <row r="24" spans="2:4" ht="21.6" customHeight="1">
      <c r="B24" s="183" t="s">
        <v>43</v>
      </c>
      <c r="C24" s="189">
        <v>0</v>
      </c>
      <c r="D24" s="320">
        <v>0</v>
      </c>
    </row>
    <row r="25" spans="2:4" ht="21.6" customHeight="1">
      <c r="B25" s="183" t="s">
        <v>44</v>
      </c>
      <c r="C25" s="189">
        <v>0</v>
      </c>
      <c r="D25" s="320">
        <v>0</v>
      </c>
    </row>
    <row r="26" spans="2:4" ht="21.6" customHeight="1">
      <c r="B26" s="183" t="s">
        <v>45</v>
      </c>
      <c r="C26" s="189">
        <v>0</v>
      </c>
      <c r="D26" s="320">
        <v>0</v>
      </c>
    </row>
    <row r="27" spans="2:4" ht="21.6" customHeight="1">
      <c r="B27" s="183" t="s">
        <v>46</v>
      </c>
      <c r="C27" s="189">
        <v>1</v>
      </c>
      <c r="D27" s="320">
        <v>0</v>
      </c>
    </row>
    <row r="28" spans="2:4" ht="21.6" customHeight="1">
      <c r="B28" s="183" t="s">
        <v>47</v>
      </c>
      <c r="C28" s="189">
        <v>0</v>
      </c>
      <c r="D28" s="320">
        <v>0</v>
      </c>
    </row>
    <row r="29" spans="2:4" ht="21.6" customHeight="1">
      <c r="B29" s="183" t="s">
        <v>48</v>
      </c>
      <c r="C29" s="189">
        <v>0</v>
      </c>
      <c r="D29" s="320">
        <v>0</v>
      </c>
    </row>
    <row r="30" spans="2:4" ht="21.6" customHeight="1">
      <c r="B30" s="183" t="s">
        <v>49</v>
      </c>
      <c r="C30" s="189">
        <v>0</v>
      </c>
      <c r="D30" s="320">
        <v>0</v>
      </c>
    </row>
    <row r="31" spans="2:4" ht="21.6" customHeight="1">
      <c r="B31" s="183" t="s">
        <v>50</v>
      </c>
      <c r="C31" s="189">
        <v>1</v>
      </c>
      <c r="D31" s="320">
        <v>0</v>
      </c>
    </row>
    <row r="32" spans="2:4" ht="21.6" customHeight="1">
      <c r="B32" s="183" t="s">
        <v>51</v>
      </c>
      <c r="C32" s="189">
        <v>2</v>
      </c>
      <c r="D32" s="320">
        <v>0</v>
      </c>
    </row>
    <row r="33" spans="2:8" ht="21.6" customHeight="1">
      <c r="B33" s="183" t="s">
        <v>52</v>
      </c>
      <c r="C33" s="189">
        <v>4</v>
      </c>
      <c r="D33" s="320">
        <v>0</v>
      </c>
    </row>
    <row r="34" spans="2:8" ht="21.6" customHeight="1">
      <c r="B34" s="183" t="s">
        <v>53</v>
      </c>
      <c r="C34" s="189">
        <v>1</v>
      </c>
      <c r="D34" s="320">
        <v>0</v>
      </c>
    </row>
    <row r="35" spans="2:8" ht="21.6" customHeight="1">
      <c r="B35" s="183" t="s">
        <v>54</v>
      </c>
      <c r="C35" s="254">
        <v>1</v>
      </c>
      <c r="D35" s="320">
        <v>0</v>
      </c>
    </row>
    <row r="36" spans="2:8" s="26" customFormat="1" ht="21.6" customHeight="1">
      <c r="B36" s="183" t="s">
        <v>55</v>
      </c>
      <c r="C36" s="189">
        <v>8</v>
      </c>
      <c r="D36" s="320">
        <v>0</v>
      </c>
    </row>
    <row r="37" spans="2:8" ht="21.6" customHeight="1">
      <c r="B37" s="185" t="s">
        <v>56</v>
      </c>
      <c r="C37" s="189">
        <v>3</v>
      </c>
      <c r="D37" s="320">
        <v>0</v>
      </c>
    </row>
    <row r="38" spans="2:8" ht="14.25" customHeight="1" thickBot="1">
      <c r="B38" s="251"/>
      <c r="C38" s="252"/>
      <c r="D38" s="320"/>
      <c r="E38" s="18"/>
      <c r="F38" s="18"/>
      <c r="G38" s="18"/>
      <c r="H38" s="19"/>
    </row>
    <row r="39" spans="2:8" ht="27.95" customHeight="1" thickTop="1">
      <c r="B39" s="188" t="s">
        <v>5</v>
      </c>
      <c r="C39" s="253">
        <f>SUM(C14:C38)</f>
        <v>36</v>
      </c>
      <c r="D39" s="253">
        <f>SUM(D14:D38)</f>
        <v>0</v>
      </c>
      <c r="E39" s="18"/>
      <c r="F39" s="18"/>
      <c r="G39" s="18"/>
      <c r="H39" s="19"/>
    </row>
    <row r="40" spans="2:8" ht="27.95" customHeight="1">
      <c r="B40" s="17"/>
      <c r="C40" s="18"/>
      <c r="D40" s="18"/>
      <c r="E40" s="18"/>
      <c r="F40" s="18"/>
      <c r="G40" s="18"/>
      <c r="H40" s="19"/>
    </row>
    <row r="41" spans="2:8" ht="27.95" customHeight="1">
      <c r="B41" s="17"/>
      <c r="C41" s="18"/>
      <c r="D41" s="18"/>
      <c r="E41" s="18"/>
      <c r="F41" s="18"/>
      <c r="G41" s="18"/>
      <c r="H41" s="19"/>
    </row>
    <row r="42" spans="2:8" ht="27.95" customHeight="1">
      <c r="B42" s="17"/>
      <c r="C42" s="18"/>
      <c r="D42" s="18"/>
      <c r="E42" s="18"/>
      <c r="F42" s="18"/>
      <c r="G42" s="18"/>
      <c r="H42" s="19"/>
    </row>
    <row r="43" spans="2:8" ht="27.95" customHeight="1">
      <c r="B43" s="17"/>
      <c r="C43" s="18"/>
      <c r="D43" s="18"/>
      <c r="E43" s="18"/>
      <c r="F43" s="18"/>
      <c r="G43" s="18"/>
      <c r="H43" s="19"/>
    </row>
    <row r="44" spans="2:8" ht="52.9" customHeight="1">
      <c r="B44" s="17"/>
      <c r="C44" s="18"/>
      <c r="D44" s="18"/>
      <c r="E44" s="18"/>
      <c r="F44" s="18"/>
      <c r="G44" s="18"/>
      <c r="H44" s="19"/>
    </row>
    <row r="45" spans="2:8" ht="30.95" customHeight="1" thickBot="1">
      <c r="H45" s="19"/>
    </row>
    <row r="46" spans="2:8" ht="33" customHeight="1">
      <c r="B46" s="334" t="s">
        <v>58</v>
      </c>
      <c r="C46" s="335" t="s">
        <v>110</v>
      </c>
      <c r="D46" s="336" t="s">
        <v>166</v>
      </c>
      <c r="H46" s="19"/>
    </row>
    <row r="47" spans="2:8" ht="21.6" customHeight="1">
      <c r="B47" s="337" t="s">
        <v>113</v>
      </c>
      <c r="C47" s="330">
        <v>0</v>
      </c>
      <c r="D47" s="338">
        <v>0</v>
      </c>
      <c r="E47" s="22"/>
      <c r="F47" s="22"/>
      <c r="G47" s="22"/>
      <c r="H47" s="19"/>
    </row>
    <row r="48" spans="2:8" ht="21.6" customHeight="1">
      <c r="B48" s="337" t="s">
        <v>59</v>
      </c>
      <c r="C48" s="331">
        <v>1</v>
      </c>
      <c r="D48" s="338">
        <v>0</v>
      </c>
      <c r="E48" s="16"/>
      <c r="F48" s="16"/>
      <c r="G48" s="16"/>
      <c r="H48" s="19"/>
    </row>
    <row r="49" spans="2:8" ht="21.6" customHeight="1">
      <c r="B49" s="337" t="s">
        <v>60</v>
      </c>
      <c r="C49" s="332">
        <v>4</v>
      </c>
      <c r="D49" s="338">
        <v>0</v>
      </c>
      <c r="E49" s="7"/>
      <c r="F49" s="7"/>
      <c r="G49" s="7"/>
      <c r="H49" s="19"/>
    </row>
    <row r="50" spans="2:8" ht="21.6" customHeight="1">
      <c r="B50" s="337" t="s">
        <v>61</v>
      </c>
      <c r="C50" s="332">
        <v>10</v>
      </c>
      <c r="D50" s="338">
        <v>0</v>
      </c>
      <c r="E50" s="19"/>
      <c r="F50" s="19"/>
      <c r="G50" s="19"/>
      <c r="H50" s="19"/>
    </row>
    <row r="51" spans="2:8" ht="21.6" customHeight="1">
      <c r="B51" s="337" t="s">
        <v>62</v>
      </c>
      <c r="C51" s="332">
        <v>6</v>
      </c>
      <c r="D51" s="338">
        <v>0</v>
      </c>
      <c r="E51" s="19"/>
      <c r="F51" s="19"/>
      <c r="G51" s="19"/>
      <c r="H51" s="19"/>
    </row>
    <row r="52" spans="2:8" ht="21.6" customHeight="1">
      <c r="B52" s="337" t="s">
        <v>63</v>
      </c>
      <c r="C52" s="333">
        <v>6</v>
      </c>
      <c r="D52" s="338">
        <v>0</v>
      </c>
      <c r="E52" s="19"/>
      <c r="F52" s="19"/>
      <c r="G52" s="19"/>
      <c r="H52" s="19"/>
    </row>
    <row r="53" spans="2:8" ht="21.6" customHeight="1">
      <c r="B53" s="337" t="s">
        <v>64</v>
      </c>
      <c r="C53" s="331">
        <v>4</v>
      </c>
      <c r="D53" s="338">
        <v>0</v>
      </c>
      <c r="E53" s="19"/>
      <c r="F53" s="19"/>
      <c r="G53" s="19"/>
      <c r="H53" s="19"/>
    </row>
    <row r="54" spans="2:8" ht="21.6" customHeight="1">
      <c r="B54" s="337" t="s">
        <v>65</v>
      </c>
      <c r="C54" s="331">
        <v>2</v>
      </c>
      <c r="D54" s="338">
        <v>0</v>
      </c>
      <c r="E54" s="19"/>
      <c r="F54" s="19"/>
      <c r="G54" s="19"/>
      <c r="H54" s="19"/>
    </row>
    <row r="55" spans="2:8" ht="21.6" customHeight="1">
      <c r="B55" s="337" t="s">
        <v>66</v>
      </c>
      <c r="C55" s="331">
        <v>2</v>
      </c>
      <c r="D55" s="338">
        <v>0</v>
      </c>
      <c r="E55" s="18"/>
      <c r="F55" s="18"/>
      <c r="G55" s="18"/>
      <c r="H55" s="19"/>
    </row>
    <row r="56" spans="2:8" ht="21.6" customHeight="1">
      <c r="B56" s="337" t="s">
        <v>67</v>
      </c>
      <c r="C56" s="331">
        <v>0</v>
      </c>
      <c r="D56" s="338">
        <v>0</v>
      </c>
      <c r="E56" s="19"/>
      <c r="F56" s="19"/>
      <c r="G56" s="19"/>
      <c r="H56" s="19"/>
    </row>
    <row r="57" spans="2:8" ht="21.6" customHeight="1">
      <c r="B57" s="337" t="s">
        <v>68</v>
      </c>
      <c r="C57" s="331">
        <v>0</v>
      </c>
      <c r="D57" s="338">
        <v>0</v>
      </c>
      <c r="E57" s="19"/>
      <c r="F57" s="19"/>
      <c r="G57" s="19"/>
      <c r="H57" s="19"/>
    </row>
    <row r="58" spans="2:8" ht="21.6" customHeight="1">
      <c r="B58" s="337" t="s">
        <v>69</v>
      </c>
      <c r="C58" s="331">
        <v>1</v>
      </c>
      <c r="D58" s="338">
        <v>0</v>
      </c>
      <c r="E58" s="19"/>
      <c r="F58" s="19"/>
      <c r="G58" s="19"/>
      <c r="H58" s="19"/>
    </row>
    <row r="59" spans="2:8" ht="21.6" customHeight="1">
      <c r="B59" s="337" t="s">
        <v>70</v>
      </c>
      <c r="C59" s="331">
        <v>0</v>
      </c>
      <c r="D59" s="338">
        <v>0</v>
      </c>
      <c r="H59" s="19"/>
    </row>
    <row r="60" spans="2:8" ht="21.6" customHeight="1">
      <c r="B60" s="337" t="s">
        <v>71</v>
      </c>
      <c r="C60" s="331">
        <v>0</v>
      </c>
      <c r="D60" s="338">
        <v>0</v>
      </c>
      <c r="H60" s="19"/>
    </row>
    <row r="61" spans="2:8" ht="21.6" customHeight="1">
      <c r="B61" s="337" t="s">
        <v>72</v>
      </c>
      <c r="C61" s="331">
        <v>0</v>
      </c>
      <c r="D61" s="338">
        <v>0</v>
      </c>
      <c r="H61" s="19"/>
    </row>
    <row r="62" spans="2:8" ht="21.6" customHeight="1">
      <c r="B62" s="337" t="s">
        <v>73</v>
      </c>
      <c r="C62" s="331">
        <v>0</v>
      </c>
      <c r="D62" s="338">
        <v>0</v>
      </c>
      <c r="H62" s="19"/>
    </row>
    <row r="63" spans="2:8" ht="21.6" customHeight="1" thickBot="1">
      <c r="B63" s="257" t="s">
        <v>106</v>
      </c>
      <c r="C63" s="339">
        <v>0</v>
      </c>
      <c r="D63" s="340">
        <v>0</v>
      </c>
      <c r="H63" s="19"/>
    </row>
    <row r="64" spans="2:8" ht="21.6" customHeight="1">
      <c r="B64" s="328" t="s">
        <v>5</v>
      </c>
      <c r="C64" s="329">
        <f>SUM(C47:C63)</f>
        <v>36</v>
      </c>
      <c r="D64" s="327"/>
      <c r="H64" s="19"/>
    </row>
    <row r="65" spans="2:8" ht="21.95" customHeight="1">
      <c r="H65" s="19"/>
    </row>
    <row r="66" spans="2:8" ht="3.75" customHeight="1">
      <c r="H66" s="19"/>
    </row>
    <row r="67" spans="2:8" ht="9.75" customHeight="1">
      <c r="E67" s="28"/>
      <c r="H67" s="19"/>
    </row>
    <row r="68" spans="2:8" ht="13.5" customHeight="1">
      <c r="B68" s="382"/>
      <c r="C68" s="382"/>
      <c r="D68" s="317"/>
      <c r="H68" s="19"/>
    </row>
    <row r="69" spans="2:8" ht="21.95" customHeight="1" thickBot="1">
      <c r="H69" s="19"/>
    </row>
    <row r="70" spans="2:8" ht="58.5" customHeight="1" thickBot="1">
      <c r="B70" s="380" t="s">
        <v>116</v>
      </c>
      <c r="C70" s="381"/>
      <c r="D70" s="321"/>
      <c r="F70" s="383" t="s">
        <v>105</v>
      </c>
      <c r="G70" s="384"/>
      <c r="H70" s="19"/>
    </row>
    <row r="71" spans="2:8" ht="15.75" customHeight="1">
      <c r="B71" s="241" t="s">
        <v>117</v>
      </c>
      <c r="C71" s="242" t="s">
        <v>102</v>
      </c>
      <c r="D71" s="322"/>
      <c r="F71" s="245" t="s">
        <v>14</v>
      </c>
      <c r="G71" s="247">
        <v>34</v>
      </c>
      <c r="H71" s="19"/>
    </row>
    <row r="72" spans="2:8" ht="16.5" thickBot="1">
      <c r="B72" s="243" t="s">
        <v>100</v>
      </c>
      <c r="C72" s="249">
        <v>32</v>
      </c>
      <c r="D72" s="323"/>
      <c r="F72" s="246" t="s">
        <v>15</v>
      </c>
      <c r="G72" s="248">
        <v>2</v>
      </c>
      <c r="H72" s="19"/>
    </row>
    <row r="73" spans="2:8" ht="15.75">
      <c r="B73" s="244" t="s">
        <v>101</v>
      </c>
      <c r="C73" s="250">
        <v>4</v>
      </c>
      <c r="D73" s="323"/>
      <c r="H73" s="19"/>
    </row>
    <row r="74" spans="2:8" ht="15">
      <c r="H74" s="19"/>
    </row>
    <row r="75" spans="2:8" ht="27.75" customHeight="1">
      <c r="H75" s="19"/>
    </row>
    <row r="76" spans="2:8" ht="15">
      <c r="H76" s="19"/>
    </row>
    <row r="77" spans="2:8" ht="15">
      <c r="H77" s="19"/>
    </row>
    <row r="78" spans="2:8" ht="15">
      <c r="H78" s="19"/>
    </row>
    <row r="79" spans="2:8" ht="15">
      <c r="H79" s="19"/>
    </row>
    <row r="80" spans="2:8" ht="15.75">
      <c r="H80" s="25"/>
    </row>
    <row r="81" spans="8:8" ht="15.75">
      <c r="H81" s="18"/>
    </row>
    <row r="82" spans="8:8" ht="15">
      <c r="H82" s="19"/>
    </row>
    <row r="83" spans="8:8" ht="15.75">
      <c r="H83" s="18"/>
    </row>
    <row r="84" spans="8:8" ht="15">
      <c r="H84" s="19"/>
    </row>
    <row r="85" spans="8:8" ht="15">
      <c r="H85" s="19"/>
    </row>
    <row r="86" spans="8:8" ht="15">
      <c r="H86" s="19"/>
    </row>
    <row r="89" spans="8:8" ht="15.75">
      <c r="H89" s="22"/>
    </row>
    <row r="90" spans="8:8">
      <c r="H90" s="16"/>
    </row>
    <row r="91" spans="8:8" ht="15">
      <c r="H91" s="7"/>
    </row>
    <row r="92" spans="8:8" ht="15">
      <c r="H92" s="19"/>
    </row>
    <row r="93" spans="8:8" ht="15">
      <c r="H93" s="19"/>
    </row>
    <row r="94" spans="8:8" ht="15">
      <c r="H94" s="19"/>
    </row>
    <row r="95" spans="8:8" ht="15">
      <c r="H95" s="19"/>
    </row>
    <row r="96" spans="8:8" ht="15">
      <c r="H96" s="19"/>
    </row>
    <row r="97" spans="8:8" ht="15.75">
      <c r="H97" s="18"/>
    </row>
    <row r="98" spans="8:8" ht="15">
      <c r="H98" s="19"/>
    </row>
    <row r="99" spans="8:8" ht="15">
      <c r="H99" s="19"/>
    </row>
    <row r="100" spans="8:8" ht="15">
      <c r="H100" s="19"/>
    </row>
  </sheetData>
  <mergeCells count="3">
    <mergeCell ref="B70:C70"/>
    <mergeCell ref="B68:C68"/>
    <mergeCell ref="F70:G70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59"/>
  <sheetViews>
    <sheetView showGridLines="0" view="pageLayout" zoomScaleNormal="100" workbookViewId="0">
      <selection activeCell="C23" sqref="C23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2"/>
      <c r="E5" s="52"/>
      <c r="F5" s="52"/>
      <c r="G5" s="52"/>
    </row>
    <row r="6" spans="2:7" ht="29.25" customHeight="1">
      <c r="D6" s="52"/>
      <c r="E6" s="52"/>
      <c r="F6" s="52"/>
      <c r="G6" s="52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55" t="s">
        <v>80</v>
      </c>
      <c r="C10" s="256" t="s">
        <v>81</v>
      </c>
    </row>
    <row r="11" spans="2:7" ht="21" customHeight="1">
      <c r="B11" s="289" t="s">
        <v>82</v>
      </c>
      <c r="C11" s="277">
        <v>453</v>
      </c>
    </row>
    <row r="12" spans="2:7" ht="20.25" customHeight="1">
      <c r="B12" s="284" t="s">
        <v>83</v>
      </c>
      <c r="C12" s="278">
        <v>327</v>
      </c>
    </row>
    <row r="13" spans="2:7" ht="18.75" customHeight="1">
      <c r="B13" s="284" t="s">
        <v>84</v>
      </c>
      <c r="C13" s="278">
        <v>328</v>
      </c>
    </row>
    <row r="14" spans="2:7" ht="27.95" customHeight="1">
      <c r="B14" s="284" t="s">
        <v>85</v>
      </c>
      <c r="C14" s="278">
        <v>92</v>
      </c>
    </row>
    <row r="15" spans="2:7" ht="18" customHeight="1" thickBot="1">
      <c r="B15" s="285" t="s">
        <v>86</v>
      </c>
      <c r="C15" s="279">
        <v>22</v>
      </c>
    </row>
    <row r="16" spans="2:7" ht="13.5" customHeight="1" thickBot="1">
      <c r="B16" s="259"/>
      <c r="C16" s="260"/>
    </row>
    <row r="17" spans="2:3" ht="18.75" customHeight="1" thickBot="1">
      <c r="B17" s="261" t="s">
        <v>99</v>
      </c>
      <c r="C17" s="262" t="s">
        <v>155</v>
      </c>
    </row>
    <row r="18" spans="2:3" ht="15.75" customHeight="1" thickBot="1">
      <c r="B18" s="263"/>
      <c r="C18" s="264"/>
    </row>
    <row r="19" spans="2:3" ht="21" customHeight="1" thickBot="1">
      <c r="B19" s="265" t="s">
        <v>87</v>
      </c>
      <c r="C19" s="266" t="s">
        <v>81</v>
      </c>
    </row>
    <row r="20" spans="2:3" ht="27.95" customHeight="1">
      <c r="B20" s="288" t="s">
        <v>88</v>
      </c>
      <c r="C20" s="280">
        <v>435</v>
      </c>
    </row>
    <row r="21" spans="2:3" ht="27.95" customHeight="1">
      <c r="B21" s="284" t="s">
        <v>89</v>
      </c>
      <c r="C21" s="281">
        <v>1</v>
      </c>
    </row>
    <row r="22" spans="2:3" ht="26.25" customHeight="1">
      <c r="B22" s="284" t="s">
        <v>90</v>
      </c>
      <c r="C22" s="278">
        <v>68</v>
      </c>
    </row>
    <row r="23" spans="2:3" ht="27.95" customHeight="1">
      <c r="B23" s="284" t="s">
        <v>91</v>
      </c>
      <c r="C23" s="278">
        <v>0</v>
      </c>
    </row>
    <row r="24" spans="2:3" ht="24" customHeight="1">
      <c r="B24" s="284" t="s">
        <v>92</v>
      </c>
      <c r="C24" s="278">
        <v>5</v>
      </c>
    </row>
    <row r="25" spans="2:3" ht="18.75" customHeight="1">
      <c r="B25" s="284" t="s">
        <v>93</v>
      </c>
      <c r="C25" s="278"/>
    </row>
    <row r="26" spans="2:3" ht="27.95" customHeight="1">
      <c r="B26" s="284" t="s">
        <v>146</v>
      </c>
      <c r="C26" s="278">
        <v>0</v>
      </c>
    </row>
    <row r="27" spans="2:3" ht="18.75" customHeight="1" thickBot="1">
      <c r="B27" s="257"/>
      <c r="C27" s="258"/>
    </row>
    <row r="28" spans="2:3" ht="21.75" customHeight="1" thickBot="1">
      <c r="B28" s="282" t="s">
        <v>111</v>
      </c>
      <c r="C28" s="283">
        <f>SUM(C20:C26)</f>
        <v>509</v>
      </c>
    </row>
    <row r="29" spans="2:3" ht="8.25" customHeight="1" thickBot="1">
      <c r="B29" s="267"/>
      <c r="C29" s="268"/>
    </row>
    <row r="30" spans="2:3" ht="25.5" customHeight="1" thickBot="1">
      <c r="B30" s="261" t="s">
        <v>98</v>
      </c>
      <c r="C30" s="269" t="s">
        <v>155</v>
      </c>
    </row>
    <row r="31" spans="2:3" ht="12.75" customHeight="1" thickBot="1">
      <c r="B31" s="270"/>
      <c r="C31" s="264"/>
    </row>
    <row r="32" spans="2:3" ht="21.75" customHeight="1">
      <c r="B32" s="271" t="s">
        <v>94</v>
      </c>
      <c r="C32" s="272" t="s">
        <v>5</v>
      </c>
    </row>
    <row r="33" spans="2:3" ht="19.5" customHeight="1">
      <c r="B33" s="284" t="s">
        <v>95</v>
      </c>
      <c r="C33" s="275">
        <v>83</v>
      </c>
    </row>
    <row r="34" spans="2:3" ht="27.95" customHeight="1">
      <c r="B34" s="284" t="s">
        <v>96</v>
      </c>
      <c r="C34" s="275">
        <v>115</v>
      </c>
    </row>
    <row r="35" spans="2:3" ht="25.5" customHeight="1" thickBot="1">
      <c r="B35" s="285" t="s">
        <v>97</v>
      </c>
      <c r="C35" s="276">
        <v>55</v>
      </c>
    </row>
    <row r="36" spans="2:3" ht="7.5" customHeight="1" thickBot="1">
      <c r="B36" s="273"/>
      <c r="C36" s="274"/>
    </row>
    <row r="37" spans="2:3" ht="27" customHeight="1" thickBot="1">
      <c r="B37" s="286" t="s">
        <v>5</v>
      </c>
      <c r="C37" s="287">
        <f>SUM(C33:C36)</f>
        <v>253</v>
      </c>
    </row>
    <row r="38" spans="2:3" ht="30" customHeight="1"/>
    <row r="39" spans="2:3" ht="27.95" customHeight="1">
      <c r="B39" s="17"/>
      <c r="C39" s="18"/>
    </row>
    <row r="40" spans="2:3" ht="27.95" customHeight="1">
      <c r="B40" s="20"/>
      <c r="C40" s="19"/>
    </row>
    <row r="41" spans="2:3" ht="27.95" customHeight="1">
      <c r="B41" s="17"/>
      <c r="C41" s="17"/>
    </row>
    <row r="42" spans="2:3" ht="27.95" customHeight="1">
      <c r="B42" s="20"/>
      <c r="C42" s="19"/>
    </row>
    <row r="43" spans="2:3" ht="30.95" customHeight="1">
      <c r="B43" s="20"/>
      <c r="C43" s="19"/>
    </row>
    <row r="44" spans="2:3" ht="30.95" customHeight="1">
      <c r="B44" s="46"/>
      <c r="C44" s="19"/>
    </row>
    <row r="45" spans="2:3" ht="30.95" customHeight="1">
      <c r="B45" s="385"/>
      <c r="C45" s="385"/>
    </row>
    <row r="46" spans="2:3" ht="30.95" customHeight="1"/>
    <row r="47" spans="2:3" ht="30.95" customHeight="1">
      <c r="B47" s="22"/>
      <c r="C47" s="22"/>
    </row>
    <row r="48" spans="2:3" ht="30.95" customHeight="1">
      <c r="B48" s="16"/>
      <c r="C48" s="16"/>
    </row>
    <row r="49" spans="2:3" ht="30.95" customHeight="1">
      <c r="B49" s="7"/>
      <c r="C49" s="7"/>
    </row>
    <row r="50" spans="2:3" ht="30.95" customHeight="1">
      <c r="B50" s="20"/>
      <c r="C50" s="19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3"/>
      <c r="C55" s="18"/>
    </row>
    <row r="56" spans="2:3" ht="30.95" customHeight="1">
      <c r="B56" s="20"/>
      <c r="C56" s="19"/>
    </row>
    <row r="57" spans="2:3" ht="30.95" customHeight="1">
      <c r="B57" s="20"/>
      <c r="C57" s="19"/>
    </row>
    <row r="58" spans="2:3" ht="30.95" customHeight="1">
      <c r="B58" s="21"/>
      <c r="C58" s="19"/>
    </row>
    <row r="59" spans="2:3" ht="30.95" customHeight="1"/>
  </sheetData>
  <mergeCells count="1">
    <mergeCell ref="B45:C45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79"/>
  <sheetViews>
    <sheetView showGridLines="0" view="pageLayout" zoomScale="75" zoomScaleNormal="50" zoomScaleSheetLayoutView="75" zoomScalePageLayoutView="75" workbookViewId="0">
      <selection activeCell="C23" sqref="C23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2:16" ht="1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06" t="s">
        <v>0</v>
      </c>
      <c r="C13" s="107" t="s">
        <v>29</v>
      </c>
    </row>
    <row r="14" spans="2:16" ht="30.95" customHeight="1">
      <c r="B14" s="108" t="s">
        <v>161</v>
      </c>
      <c r="C14" s="93">
        <v>379</v>
      </c>
    </row>
    <row r="15" spans="2:16" ht="24.75" customHeight="1">
      <c r="B15" s="110" t="s">
        <v>136</v>
      </c>
      <c r="C15" s="72">
        <v>358</v>
      </c>
    </row>
    <row r="16" spans="2:16" ht="15" customHeight="1">
      <c r="B16" s="86"/>
      <c r="C16" s="109"/>
    </row>
    <row r="22" spans="2:3" ht="15.75" thickBot="1"/>
    <row r="23" spans="2:3" ht="18.75">
      <c r="B23" s="112" t="s">
        <v>114</v>
      </c>
      <c r="C23" s="113">
        <v>190</v>
      </c>
    </row>
    <row r="24" spans="2:3" ht="18.75">
      <c r="B24" s="114" t="s">
        <v>119</v>
      </c>
      <c r="C24" s="115">
        <v>189</v>
      </c>
    </row>
    <row r="25" spans="2:3" ht="21.75" thickBot="1">
      <c r="B25" s="116"/>
      <c r="C25" s="350">
        <f>SUM(C23:C24)</f>
        <v>379</v>
      </c>
    </row>
    <row r="42" spans="1:8" ht="21.75" customHeight="1"/>
    <row r="48" spans="1:8" ht="15" customHeight="1">
      <c r="A48" s="52"/>
      <c r="B48" s="52"/>
      <c r="C48" s="52"/>
      <c r="D48" s="52"/>
      <c r="E48" s="52"/>
      <c r="F48" s="52"/>
      <c r="G48" s="52"/>
      <c r="H48" s="52"/>
    </row>
    <row r="49" spans="1:11" ht="15" customHeight="1">
      <c r="A49" s="52"/>
      <c r="B49" s="52"/>
      <c r="C49" s="52"/>
      <c r="D49" s="52"/>
      <c r="E49" s="52"/>
      <c r="F49" s="52"/>
      <c r="G49" s="52"/>
      <c r="H49" s="52"/>
    </row>
    <row r="50" spans="1:11" ht="15" customHeight="1">
      <c r="A50" s="52"/>
      <c r="B50" s="52"/>
      <c r="C50" s="52"/>
      <c r="D50" s="52"/>
      <c r="E50" s="52"/>
      <c r="F50" s="52"/>
      <c r="G50" s="52"/>
      <c r="H50" s="52"/>
    </row>
    <row r="52" spans="1:11" ht="15" customHeight="1">
      <c r="C52" s="53"/>
      <c r="D52" s="53"/>
      <c r="E52" s="53"/>
      <c r="F52" s="53"/>
      <c r="G52" s="53"/>
      <c r="H52" s="53"/>
      <c r="I52" s="53"/>
      <c r="J52" s="53"/>
      <c r="K52" s="53"/>
    </row>
    <row r="53" spans="1:11" ht="15" customHeight="1">
      <c r="C53" s="53"/>
      <c r="D53" s="53"/>
      <c r="E53" s="53"/>
      <c r="F53" s="53"/>
      <c r="G53" s="53"/>
      <c r="H53" s="53"/>
      <c r="I53" s="53"/>
      <c r="J53" s="53"/>
      <c r="K53" s="53"/>
    </row>
    <row r="54" spans="1:11" ht="15" customHeight="1">
      <c r="C54" s="53"/>
      <c r="D54" s="53"/>
      <c r="E54" s="53"/>
      <c r="F54" s="53"/>
      <c r="G54" s="53"/>
      <c r="H54" s="53"/>
      <c r="I54" s="53"/>
      <c r="J54" s="53"/>
      <c r="K54" s="53"/>
    </row>
    <row r="56" spans="1:11" ht="15.75" thickBot="1"/>
    <row r="57" spans="1:11" ht="21.75" thickBot="1">
      <c r="B57" s="386" t="s">
        <v>145</v>
      </c>
      <c r="C57" s="387"/>
      <c r="D57" s="118"/>
      <c r="E57" s="118"/>
      <c r="F57" s="118"/>
      <c r="G57" s="118"/>
      <c r="H57" s="118"/>
      <c r="I57" s="118"/>
    </row>
    <row r="58" spans="1:11" ht="21.75" thickBot="1">
      <c r="B58" s="118"/>
      <c r="C58" s="215"/>
      <c r="D58" s="118"/>
      <c r="E58" s="118"/>
      <c r="F58" s="118"/>
      <c r="G58" s="118"/>
      <c r="H58" s="390" t="s">
        <v>143</v>
      </c>
      <c r="I58" s="391"/>
      <c r="J58" s="392"/>
    </row>
    <row r="59" spans="1:11" ht="18.75">
      <c r="B59" s="120" t="s">
        <v>128</v>
      </c>
      <c r="C59" s="121">
        <v>254</v>
      </c>
      <c r="D59" s="118"/>
      <c r="E59" s="118"/>
      <c r="F59" s="118"/>
      <c r="G59" s="118"/>
      <c r="H59" s="393" t="s">
        <v>14</v>
      </c>
      <c r="I59" s="394"/>
      <c r="J59" s="291">
        <v>7</v>
      </c>
    </row>
    <row r="60" spans="1:11" ht="12" customHeight="1">
      <c r="B60" s="122"/>
      <c r="C60" s="123"/>
      <c r="D60" s="118"/>
      <c r="E60" s="118"/>
      <c r="F60" s="118"/>
      <c r="G60" s="118"/>
      <c r="H60" s="399"/>
      <c r="I60" s="400"/>
      <c r="J60" s="292"/>
    </row>
    <row r="61" spans="1:11" ht="18.75">
      <c r="B61" s="122" t="s">
        <v>129</v>
      </c>
      <c r="C61" s="123">
        <v>243</v>
      </c>
      <c r="D61" s="118"/>
      <c r="E61" s="118"/>
      <c r="F61" s="118"/>
      <c r="G61" s="118"/>
      <c r="H61" s="395" t="s">
        <v>144</v>
      </c>
      <c r="I61" s="396"/>
      <c r="J61" s="292">
        <v>12</v>
      </c>
    </row>
    <row r="62" spans="1:11" ht="9.75" customHeight="1">
      <c r="B62" s="122"/>
      <c r="C62" s="123"/>
      <c r="D62" s="118"/>
      <c r="E62" s="118"/>
      <c r="F62" s="118"/>
      <c r="G62" s="118"/>
      <c r="H62" s="399"/>
      <c r="I62" s="400"/>
      <c r="J62" s="292"/>
    </row>
    <row r="63" spans="1:11" ht="19.5" thickBot="1">
      <c r="B63" s="124" t="s">
        <v>130</v>
      </c>
      <c r="C63" s="125">
        <v>12</v>
      </c>
      <c r="D63" s="118"/>
      <c r="E63" s="118"/>
      <c r="F63" s="118"/>
      <c r="G63" s="118"/>
      <c r="H63" s="397" t="s">
        <v>5</v>
      </c>
      <c r="I63" s="398"/>
      <c r="J63" s="293">
        <v>22</v>
      </c>
    </row>
    <row r="64" spans="1:11" ht="18.75">
      <c r="B64" s="119"/>
      <c r="C64" s="119"/>
      <c r="D64" s="118"/>
      <c r="E64" s="118"/>
      <c r="F64" s="118"/>
      <c r="G64" s="118"/>
      <c r="H64" s="118"/>
      <c r="I64" s="118"/>
    </row>
    <row r="65" spans="2:11" ht="15" customHeight="1">
      <c r="C65" s="126"/>
      <c r="D65" s="126"/>
      <c r="E65" s="126"/>
      <c r="F65" s="126"/>
      <c r="G65" s="126"/>
      <c r="H65" s="126"/>
      <c r="I65" s="126"/>
    </row>
    <row r="66" spans="2:11" ht="15" customHeight="1" thickBot="1">
      <c r="B66" s="126"/>
      <c r="C66" s="126"/>
      <c r="D66" s="126"/>
      <c r="E66" s="126"/>
      <c r="F66" s="126"/>
      <c r="G66" s="126"/>
      <c r="H66" s="126"/>
      <c r="I66" s="126"/>
      <c r="J66" s="53"/>
      <c r="K66" s="53"/>
    </row>
    <row r="67" spans="2:11" ht="24" customHeight="1" thickBot="1">
      <c r="B67" s="388" t="s">
        <v>90</v>
      </c>
      <c r="C67" s="389"/>
      <c r="D67" s="126"/>
      <c r="E67" s="126"/>
      <c r="F67" s="126"/>
      <c r="G67" s="126"/>
      <c r="H67" s="126"/>
      <c r="I67" s="126"/>
      <c r="J67" s="53"/>
      <c r="K67" s="53"/>
    </row>
    <row r="68" spans="2:11" ht="18.75">
      <c r="B68" s="118"/>
      <c r="C68" s="216"/>
      <c r="D68" s="118"/>
      <c r="E68" s="118"/>
      <c r="F68" s="118"/>
      <c r="G68" s="118"/>
      <c r="H68" s="118"/>
      <c r="I68" s="118"/>
    </row>
    <row r="69" spans="2:11" ht="2.25" customHeight="1" thickBot="1">
      <c r="B69" s="118"/>
      <c r="C69" s="118"/>
      <c r="D69" s="118"/>
      <c r="E69" s="118"/>
      <c r="F69" s="118"/>
      <c r="G69" s="118"/>
      <c r="H69" s="118"/>
      <c r="I69" s="118"/>
    </row>
    <row r="70" spans="2:11" ht="21.75" thickBot="1">
      <c r="B70" s="213" t="s">
        <v>90</v>
      </c>
      <c r="C70" s="214">
        <v>68</v>
      </c>
      <c r="D70" s="118"/>
      <c r="E70" s="118"/>
      <c r="F70" s="118"/>
      <c r="G70" s="118"/>
      <c r="H70" s="118"/>
      <c r="I70" s="118"/>
    </row>
    <row r="71" spans="2:11" ht="8.25" customHeight="1">
      <c r="B71" s="217"/>
      <c r="C71" s="290"/>
      <c r="D71" s="118"/>
      <c r="E71" s="118"/>
      <c r="F71" s="118"/>
      <c r="G71" s="118"/>
      <c r="H71" s="118"/>
      <c r="I71" s="118"/>
    </row>
    <row r="72" spans="2:11" ht="37.5">
      <c r="B72" s="218" t="s">
        <v>131</v>
      </c>
      <c r="C72" s="123">
        <v>0</v>
      </c>
      <c r="D72" s="118"/>
      <c r="E72" s="118"/>
      <c r="F72" s="118"/>
      <c r="G72" s="118"/>
      <c r="H72" s="118"/>
      <c r="I72" s="118"/>
    </row>
    <row r="73" spans="2:11" ht="6" customHeight="1">
      <c r="B73" s="114"/>
      <c r="C73" s="123"/>
      <c r="D73" s="118"/>
      <c r="E73" s="118"/>
      <c r="F73" s="118"/>
      <c r="G73" s="118"/>
      <c r="H73" s="118"/>
      <c r="I73" s="118"/>
    </row>
    <row r="74" spans="2:11" ht="18.75">
      <c r="B74" s="114" t="s">
        <v>132</v>
      </c>
      <c r="C74" s="123">
        <v>48</v>
      </c>
      <c r="D74" s="118"/>
      <c r="E74" s="118"/>
      <c r="F74" s="118"/>
      <c r="G74" s="118"/>
      <c r="H74" s="118"/>
      <c r="I74" s="118"/>
    </row>
    <row r="75" spans="2:11" ht="8.25" customHeight="1">
      <c r="B75" s="114"/>
      <c r="C75" s="123"/>
      <c r="D75" s="118"/>
      <c r="E75" s="118"/>
      <c r="F75" s="118"/>
      <c r="G75" s="118"/>
      <c r="H75" s="118"/>
      <c r="I75" s="118"/>
    </row>
    <row r="76" spans="2:11" ht="18.75">
      <c r="B76" s="114" t="s">
        <v>133</v>
      </c>
      <c r="C76" s="123">
        <v>6</v>
      </c>
      <c r="D76" s="118"/>
      <c r="E76" s="118"/>
      <c r="F76" s="118"/>
      <c r="G76" s="118"/>
      <c r="H76" s="118"/>
      <c r="I76" s="118"/>
    </row>
    <row r="77" spans="2:11" ht="8.25" customHeight="1">
      <c r="B77" s="114"/>
      <c r="C77" s="123"/>
      <c r="D77" s="118"/>
      <c r="E77" s="118"/>
      <c r="F77" s="118"/>
      <c r="G77" s="118"/>
      <c r="H77" s="118"/>
      <c r="I77" s="118"/>
    </row>
    <row r="78" spans="2:11" ht="18.75">
      <c r="B78" s="114" t="s">
        <v>130</v>
      </c>
      <c r="C78" s="123">
        <v>14</v>
      </c>
      <c r="D78" s="118"/>
      <c r="E78" s="118"/>
      <c r="F78" s="118"/>
      <c r="G78" s="118"/>
      <c r="H78" s="118"/>
      <c r="I78" s="118"/>
    </row>
    <row r="79" spans="2:11" ht="8.25" customHeight="1" thickBot="1">
      <c r="B79" s="116"/>
      <c r="C79" s="117"/>
      <c r="D79" s="118"/>
      <c r="E79" s="118"/>
      <c r="F79" s="118"/>
      <c r="G79" s="118"/>
      <c r="H79" s="118"/>
      <c r="I79" s="118"/>
    </row>
  </sheetData>
  <mergeCells count="8">
    <mergeCell ref="B57:C57"/>
    <mergeCell ref="B67:C67"/>
    <mergeCell ref="H58:J58"/>
    <mergeCell ref="H59:I59"/>
    <mergeCell ref="H61:I61"/>
    <mergeCell ref="H63:I63"/>
    <mergeCell ref="H60:I60"/>
    <mergeCell ref="H62:I62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2026-07-11T03:31:03Z</cp:lastPrinted>
  <dcterms:created xsi:type="dcterms:W3CDTF">2014-01-30T18:25:03Z</dcterms:created>
  <dcterms:modified xsi:type="dcterms:W3CDTF">2026-07-14T01:16:46Z</dcterms:modified>
</cp:coreProperties>
</file>